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V:\Direction_europe_rayonnement-international\02_FESI\02_13_SI\02_13_2_synergie\Portail E SYNERGIE\Notice eSynergie\DDP\21-27\"/>
    </mc:Choice>
  </mc:AlternateContent>
  <xr:revisionPtr revIDLastSave="0" documentId="13_ncr:1_{7796CD81-01C7-48D4-BD57-81D74A8A97EF}" xr6:coauthVersionLast="47" xr6:coauthVersionMax="47" xr10:uidLastSave="{00000000-0000-0000-0000-000000000000}"/>
  <bookViews>
    <workbookView xWindow="-120" yWindow="-120" windowWidth="29040" windowHeight="15840" xr2:uid="{00000000-000D-0000-FFFF-FFFF00000000}"/>
  </bookViews>
  <sheets>
    <sheet name="Notice" sheetId="22" r:id="rId1"/>
    <sheet name="Dépenses" sheetId="1" r:id="rId2"/>
    <sheet name="Détail - Personnels" sheetId="18" r:id="rId3"/>
    <sheet name="Détail - Déplacements" sheetId="21" r:id="rId4"/>
    <sheet name="Détail - Travaux" sheetId="25" r:id="rId5"/>
    <sheet name="Contrib en nature" sheetId="24" r:id="rId6"/>
    <sheet name="Ressources" sheetId="19" r:id="rId7"/>
    <sheet name="Récap par catégorie de dépense" sheetId="20" state="hidden" r:id="rId8"/>
    <sheet name="Liste catégories de dépenses" sheetId="15" state="hidden" r:id="rId9"/>
  </sheets>
  <externalReferences>
    <externalReference r:id="rId10"/>
  </externalReferences>
  <definedNames>
    <definedName name="_xlnm.Print_Titles" localSheetId="3">'Détail - Déplacements'!$1:$7</definedName>
    <definedName name="_xlnm.Print_Titles" localSheetId="2">'Détail - Personnels'!$1:$7</definedName>
    <definedName name="_xlnm.Print_Titles" localSheetId="4">'Détail - Travaux'!$1:$7</definedName>
    <definedName name="libelle_indic">'[1]liste indic'!$A$1:$C$36</definedName>
    <definedName name="liste_OS">'[1]liste OS'!$A$1:$B$17</definedName>
    <definedName name="_xlnm.Print_Area" localSheetId="1">Dépenses!$A$1:$M$400</definedName>
    <definedName name="_xlnm.Print_Area" localSheetId="3">'Détail - Déplacements'!$A$1:$J$140</definedName>
    <definedName name="_xlnm.Print_Area" localSheetId="2">'Détail - Personnels'!$A$1:$K$467</definedName>
    <definedName name="_xlnm.Print_Area" localSheetId="4">'Détail - Travaux'!$A$1:$L$145</definedName>
    <definedName name="_xlnm.Print_Area" localSheetId="0">Notice!$A$1:$B$14</definedName>
    <definedName name="_xlnm.Print_Area" localSheetId="6">Ressources!$A$1:$K$29</definedName>
  </definedNames>
  <calcPr calcId="191029" iterateDelta="1E-4"/>
  <pivotCaches>
    <pivotCache cacheId="0" r:id="rId11"/>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52" i="18" l="1"/>
  <c r="F453" i="18"/>
  <c r="F454" i="18"/>
  <c r="F455" i="18"/>
  <c r="F456" i="18"/>
  <c r="F457" i="18"/>
  <c r="F458" i="18"/>
  <c r="F459" i="18"/>
  <c r="F460" i="18"/>
  <c r="F461" i="18"/>
  <c r="F462" i="18"/>
  <c r="F451" i="18"/>
  <c r="F463" i="18" s="1"/>
  <c r="F466" i="18"/>
  <c r="D466" i="18"/>
  <c r="P463" i="18"/>
  <c r="O463" i="18"/>
  <c r="E463" i="18"/>
  <c r="C463" i="18"/>
  <c r="B463" i="18"/>
  <c r="D462" i="18"/>
  <c r="D461" i="18"/>
  <c r="D460" i="18"/>
  <c r="D459" i="18"/>
  <c r="D458" i="18"/>
  <c r="D457" i="18"/>
  <c r="D456" i="18"/>
  <c r="D455" i="18"/>
  <c r="D454" i="18"/>
  <c r="D453" i="18"/>
  <c r="D452" i="18"/>
  <c r="D451" i="18"/>
  <c r="D463" i="18" s="1"/>
  <c r="T446" i="18"/>
  <c r="E466" i="18" s="1"/>
  <c r="S446" i="18"/>
  <c r="F429" i="18"/>
  <c r="F430" i="18"/>
  <c r="F431" i="18"/>
  <c r="F432" i="18"/>
  <c r="F433" i="18"/>
  <c r="F434" i="18"/>
  <c r="F435" i="18"/>
  <c r="F436" i="18"/>
  <c r="F437" i="18"/>
  <c r="F438" i="18"/>
  <c r="F439" i="18"/>
  <c r="F428" i="18"/>
  <c r="F443" i="18"/>
  <c r="D443" i="18"/>
  <c r="P440" i="18"/>
  <c r="O440" i="18"/>
  <c r="E440" i="18"/>
  <c r="C440" i="18"/>
  <c r="B440" i="18"/>
  <c r="D439" i="18"/>
  <c r="D438" i="18"/>
  <c r="D437" i="18"/>
  <c r="D436" i="18"/>
  <c r="D435" i="18"/>
  <c r="D434" i="18"/>
  <c r="D433" i="18"/>
  <c r="D432" i="18"/>
  <c r="D431" i="18"/>
  <c r="D430" i="18"/>
  <c r="D429" i="18"/>
  <c r="D428" i="18"/>
  <c r="S423" i="18"/>
  <c r="T423" i="18" s="1"/>
  <c r="E443" i="18" s="1"/>
  <c r="F406" i="18"/>
  <c r="F407" i="18"/>
  <c r="F408" i="18"/>
  <c r="F409" i="18"/>
  <c r="F410" i="18"/>
  <c r="F411" i="18"/>
  <c r="F412" i="18"/>
  <c r="F413" i="18"/>
  <c r="F414" i="18"/>
  <c r="F415" i="18"/>
  <c r="F416" i="18"/>
  <c r="F405" i="18"/>
  <c r="F420" i="18"/>
  <c r="D420" i="18"/>
  <c r="P417" i="18"/>
  <c r="O417" i="18"/>
  <c r="E417" i="18"/>
  <c r="C417" i="18"/>
  <c r="B417" i="18"/>
  <c r="D416" i="18"/>
  <c r="D415" i="18"/>
  <c r="D414" i="18"/>
  <c r="D413" i="18"/>
  <c r="D412" i="18"/>
  <c r="D411" i="18"/>
  <c r="D410" i="18"/>
  <c r="D409" i="18"/>
  <c r="D408" i="18"/>
  <c r="D407" i="18"/>
  <c r="D406" i="18"/>
  <c r="D405" i="18"/>
  <c r="S400" i="18"/>
  <c r="T400" i="18" s="1"/>
  <c r="E420" i="18" s="1"/>
  <c r="F383" i="18"/>
  <c r="F384" i="18"/>
  <c r="F385" i="18"/>
  <c r="F386" i="18"/>
  <c r="F387" i="18"/>
  <c r="F388" i="18"/>
  <c r="F389" i="18"/>
  <c r="F390" i="18"/>
  <c r="F391" i="18"/>
  <c r="F392" i="18"/>
  <c r="F393" i="18"/>
  <c r="F382" i="18"/>
  <c r="F397" i="18"/>
  <c r="D397" i="18"/>
  <c r="P394" i="18"/>
  <c r="O394" i="18"/>
  <c r="E394" i="18"/>
  <c r="C394" i="18"/>
  <c r="B394" i="18"/>
  <c r="D393" i="18"/>
  <c r="D392" i="18"/>
  <c r="D391" i="18"/>
  <c r="D390" i="18"/>
  <c r="D389" i="18"/>
  <c r="D388" i="18"/>
  <c r="D387" i="18"/>
  <c r="D386" i="18"/>
  <c r="D385" i="18"/>
  <c r="D384" i="18"/>
  <c r="D383" i="18"/>
  <c r="D382" i="18"/>
  <c r="S377" i="18"/>
  <c r="T377" i="18" s="1"/>
  <c r="E397" i="18" s="1"/>
  <c r="F360" i="18"/>
  <c r="F361" i="18"/>
  <c r="F362" i="18"/>
  <c r="F363" i="18"/>
  <c r="F364" i="18"/>
  <c r="F365" i="18"/>
  <c r="F366" i="18"/>
  <c r="F367" i="18"/>
  <c r="F368" i="18"/>
  <c r="F369" i="18"/>
  <c r="F370" i="18"/>
  <c r="F359" i="18"/>
  <c r="F374" i="18"/>
  <c r="D374" i="18"/>
  <c r="P371" i="18"/>
  <c r="O371" i="18"/>
  <c r="E371" i="18"/>
  <c r="C371" i="18"/>
  <c r="B371" i="18"/>
  <c r="D370" i="18"/>
  <c r="D369" i="18"/>
  <c r="D368" i="18"/>
  <c r="D367" i="18"/>
  <c r="D366" i="18"/>
  <c r="D365" i="18"/>
  <c r="D364" i="18"/>
  <c r="D363" i="18"/>
  <c r="D362" i="18"/>
  <c r="D361" i="18"/>
  <c r="D360" i="18"/>
  <c r="D359" i="18"/>
  <c r="S354" i="18"/>
  <c r="T354" i="18" s="1"/>
  <c r="E374" i="18" s="1"/>
  <c r="F337" i="18"/>
  <c r="F338" i="18"/>
  <c r="F339" i="18"/>
  <c r="F340" i="18"/>
  <c r="F341" i="18"/>
  <c r="F342" i="18"/>
  <c r="F343" i="18"/>
  <c r="F344" i="18"/>
  <c r="F345" i="18"/>
  <c r="F346" i="18"/>
  <c r="F347" i="18"/>
  <c r="F336" i="18"/>
  <c r="F351" i="18"/>
  <c r="D351" i="18"/>
  <c r="P348" i="18"/>
  <c r="O348" i="18"/>
  <c r="E348" i="18"/>
  <c r="C348" i="18"/>
  <c r="B348" i="18"/>
  <c r="D347" i="18"/>
  <c r="D346" i="18"/>
  <c r="D345" i="18"/>
  <c r="D344" i="18"/>
  <c r="D343" i="18"/>
  <c r="D342" i="18"/>
  <c r="D341" i="18"/>
  <c r="D340" i="18"/>
  <c r="D339" i="18"/>
  <c r="D338" i="18"/>
  <c r="D337" i="18"/>
  <c r="D336" i="18"/>
  <c r="S331" i="18"/>
  <c r="T331" i="18" s="1"/>
  <c r="E351" i="18" s="1"/>
  <c r="F314" i="18"/>
  <c r="F315" i="18"/>
  <c r="F316" i="18"/>
  <c r="F317" i="18"/>
  <c r="F318" i="18"/>
  <c r="F319" i="18"/>
  <c r="F320" i="18"/>
  <c r="F321" i="18"/>
  <c r="F322" i="18"/>
  <c r="F323" i="18"/>
  <c r="F324" i="18"/>
  <c r="F313" i="18"/>
  <c r="F328" i="18"/>
  <c r="D328" i="18"/>
  <c r="P325" i="18"/>
  <c r="O325" i="18"/>
  <c r="E325" i="18"/>
  <c r="C325" i="18"/>
  <c r="B325" i="18"/>
  <c r="D324" i="18"/>
  <c r="D323" i="18"/>
  <c r="D322" i="18"/>
  <c r="D321" i="18"/>
  <c r="D320" i="18"/>
  <c r="D319" i="18"/>
  <c r="D318" i="18"/>
  <c r="D317" i="18"/>
  <c r="D316" i="18"/>
  <c r="D315" i="18"/>
  <c r="D314" i="18"/>
  <c r="D313" i="18"/>
  <c r="S308" i="18"/>
  <c r="T308" i="18" s="1"/>
  <c r="E328" i="18" s="1"/>
  <c r="F291" i="18"/>
  <c r="F292" i="18"/>
  <c r="F293" i="18"/>
  <c r="F294" i="18"/>
  <c r="F295" i="18"/>
  <c r="F296" i="18"/>
  <c r="F297" i="18"/>
  <c r="F298" i="18"/>
  <c r="F299" i="18"/>
  <c r="F300" i="18"/>
  <c r="F301" i="18"/>
  <c r="F290" i="18"/>
  <c r="F305" i="18"/>
  <c r="D305" i="18"/>
  <c r="P302" i="18"/>
  <c r="O302" i="18"/>
  <c r="E302" i="18"/>
  <c r="C302" i="18"/>
  <c r="B302" i="18"/>
  <c r="D301" i="18"/>
  <c r="D300" i="18"/>
  <c r="D299" i="18"/>
  <c r="D298" i="18"/>
  <c r="D297" i="18"/>
  <c r="D296" i="18"/>
  <c r="D295" i="18"/>
  <c r="D294" i="18"/>
  <c r="D293" i="18"/>
  <c r="D292" i="18"/>
  <c r="D291" i="18"/>
  <c r="D290" i="18"/>
  <c r="S285" i="18"/>
  <c r="T285" i="18" s="1"/>
  <c r="E305" i="18" s="1"/>
  <c r="F268" i="18"/>
  <c r="F269" i="18"/>
  <c r="F270" i="18"/>
  <c r="F271" i="18"/>
  <c r="F272" i="18"/>
  <c r="F273" i="18"/>
  <c r="F274" i="18"/>
  <c r="F275" i="18"/>
  <c r="F276" i="18"/>
  <c r="F277" i="18"/>
  <c r="F278" i="18"/>
  <c r="F267" i="18"/>
  <c r="F282" i="18"/>
  <c r="D282" i="18"/>
  <c r="P279" i="18"/>
  <c r="O279" i="18"/>
  <c r="E279" i="18"/>
  <c r="C279" i="18"/>
  <c r="B279" i="18"/>
  <c r="D278" i="18"/>
  <c r="D277" i="18"/>
  <c r="D276" i="18"/>
  <c r="D275" i="18"/>
  <c r="D274" i="18"/>
  <c r="D273" i="18"/>
  <c r="D272" i="18"/>
  <c r="D271" i="18"/>
  <c r="D270" i="18"/>
  <c r="D269" i="18"/>
  <c r="D268" i="18"/>
  <c r="D267" i="18"/>
  <c r="S262" i="18"/>
  <c r="T262" i="18" s="1"/>
  <c r="E282" i="18" s="1"/>
  <c r="F245" i="18"/>
  <c r="F246" i="18"/>
  <c r="F247" i="18"/>
  <c r="F248" i="18"/>
  <c r="F249" i="18"/>
  <c r="F250" i="18"/>
  <c r="F251" i="18"/>
  <c r="F252" i="18"/>
  <c r="F253" i="18"/>
  <c r="F254" i="18"/>
  <c r="F255" i="18"/>
  <c r="F244" i="18"/>
  <c r="F259" i="18"/>
  <c r="D259" i="18"/>
  <c r="P256" i="18"/>
  <c r="O256" i="18"/>
  <c r="E256" i="18"/>
  <c r="C256" i="18"/>
  <c r="B256" i="18"/>
  <c r="D255" i="18"/>
  <c r="D254" i="18"/>
  <c r="D253" i="18"/>
  <c r="D252" i="18"/>
  <c r="D251" i="18"/>
  <c r="D250" i="18"/>
  <c r="D249" i="18"/>
  <c r="D248" i="18"/>
  <c r="D247" i="18"/>
  <c r="D246" i="18"/>
  <c r="D245" i="18"/>
  <c r="D244" i="18"/>
  <c r="S239" i="18"/>
  <c r="T239" i="18" s="1"/>
  <c r="E259" i="18" s="1"/>
  <c r="F222" i="18"/>
  <c r="F223" i="18"/>
  <c r="F224" i="18"/>
  <c r="F225" i="18"/>
  <c r="F226" i="18"/>
  <c r="F227" i="18"/>
  <c r="F228" i="18"/>
  <c r="F229" i="18"/>
  <c r="F230" i="18"/>
  <c r="F231" i="18"/>
  <c r="F232" i="18"/>
  <c r="F221" i="18"/>
  <c r="F236" i="18"/>
  <c r="D236" i="18"/>
  <c r="P233" i="18"/>
  <c r="O233" i="18"/>
  <c r="E233" i="18"/>
  <c r="C233" i="18"/>
  <c r="B233" i="18"/>
  <c r="D232" i="18"/>
  <c r="D231" i="18"/>
  <c r="D230" i="18"/>
  <c r="D229" i="18"/>
  <c r="D228" i="18"/>
  <c r="D227" i="18"/>
  <c r="D226" i="18"/>
  <c r="D225" i="18"/>
  <c r="D224" i="18"/>
  <c r="D223" i="18"/>
  <c r="D222" i="18"/>
  <c r="D221" i="18"/>
  <c r="S216" i="18"/>
  <c r="T216" i="18" s="1"/>
  <c r="E236" i="18" s="1"/>
  <c r="F199" i="18"/>
  <c r="F200" i="18"/>
  <c r="F201" i="18"/>
  <c r="F202" i="18"/>
  <c r="F203" i="18"/>
  <c r="F204" i="18"/>
  <c r="F205" i="18"/>
  <c r="F206" i="18"/>
  <c r="F207" i="18"/>
  <c r="F208" i="18"/>
  <c r="F209" i="18"/>
  <c r="F198" i="18"/>
  <c r="F213" i="18"/>
  <c r="D213" i="18"/>
  <c r="P210" i="18"/>
  <c r="O210" i="18"/>
  <c r="E210" i="18"/>
  <c r="C210" i="18"/>
  <c r="B210" i="18"/>
  <c r="D209" i="18"/>
  <c r="D208" i="18"/>
  <c r="D207" i="18"/>
  <c r="D206" i="18"/>
  <c r="D205" i="18"/>
  <c r="D204" i="18"/>
  <c r="D203" i="18"/>
  <c r="D202" i="18"/>
  <c r="D201" i="18"/>
  <c r="D200" i="18"/>
  <c r="D199" i="18"/>
  <c r="D198" i="18"/>
  <c r="S193" i="18"/>
  <c r="T193" i="18" s="1"/>
  <c r="E213" i="18" s="1"/>
  <c r="F176" i="18"/>
  <c r="F177" i="18"/>
  <c r="F178" i="18"/>
  <c r="F179" i="18"/>
  <c r="F180" i="18"/>
  <c r="F181" i="18"/>
  <c r="F182" i="18"/>
  <c r="F183" i="18"/>
  <c r="F184" i="18"/>
  <c r="F185" i="18"/>
  <c r="F186" i="18"/>
  <c r="F175" i="18"/>
  <c r="F190" i="18"/>
  <c r="D190" i="18"/>
  <c r="P187" i="18"/>
  <c r="O187" i="18"/>
  <c r="E187" i="18"/>
  <c r="C187" i="18"/>
  <c r="B187" i="18"/>
  <c r="D186" i="18"/>
  <c r="D185" i="18"/>
  <c r="D184" i="18"/>
  <c r="D183" i="18"/>
  <c r="D182" i="18"/>
  <c r="D181" i="18"/>
  <c r="D180" i="18"/>
  <c r="D179" i="18"/>
  <c r="D178" i="18"/>
  <c r="D177" i="18"/>
  <c r="D176" i="18"/>
  <c r="D175" i="18"/>
  <c r="S170" i="18"/>
  <c r="T170" i="18" s="1"/>
  <c r="E190" i="18" s="1"/>
  <c r="F153" i="18"/>
  <c r="F154" i="18"/>
  <c r="F155" i="18"/>
  <c r="F156" i="18"/>
  <c r="F157" i="18"/>
  <c r="F158" i="18"/>
  <c r="F159" i="18"/>
  <c r="F160" i="18"/>
  <c r="F161" i="18"/>
  <c r="F162" i="18"/>
  <c r="F163" i="18"/>
  <c r="F152" i="18"/>
  <c r="F167" i="18"/>
  <c r="D167" i="18"/>
  <c r="P164" i="18"/>
  <c r="O164" i="18"/>
  <c r="E164" i="18"/>
  <c r="C164" i="18"/>
  <c r="B164" i="18"/>
  <c r="D163" i="18"/>
  <c r="D162" i="18"/>
  <c r="D161" i="18"/>
  <c r="D160" i="18"/>
  <c r="D159" i="18"/>
  <c r="D158" i="18"/>
  <c r="D157" i="18"/>
  <c r="D156" i="18"/>
  <c r="D155" i="18"/>
  <c r="D154" i="18"/>
  <c r="D153" i="18"/>
  <c r="D152" i="18"/>
  <c r="S147" i="18"/>
  <c r="T147" i="18" s="1"/>
  <c r="E167" i="18" s="1"/>
  <c r="I466" i="18" l="1"/>
  <c r="J463" i="18"/>
  <c r="G463" i="18" s="1"/>
  <c r="T466" i="18" s="1"/>
  <c r="D440" i="18"/>
  <c r="I443" i="18" s="1"/>
  <c r="F440" i="18"/>
  <c r="D417" i="18"/>
  <c r="I420" i="18" s="1"/>
  <c r="F417" i="18"/>
  <c r="F394" i="18"/>
  <c r="D394" i="18"/>
  <c r="I397" i="18" s="1"/>
  <c r="D371" i="18"/>
  <c r="I374" i="18" s="1"/>
  <c r="F371" i="18"/>
  <c r="D348" i="18"/>
  <c r="I351" i="18" s="1"/>
  <c r="F348" i="18"/>
  <c r="D325" i="18"/>
  <c r="I328" i="18" s="1"/>
  <c r="F325" i="18"/>
  <c r="D302" i="18"/>
  <c r="I305" i="18" s="1"/>
  <c r="F302" i="18"/>
  <c r="D279" i="18"/>
  <c r="I282" i="18" s="1"/>
  <c r="F279" i="18"/>
  <c r="F256" i="18"/>
  <c r="D256" i="18"/>
  <c r="I259" i="18" s="1"/>
  <c r="F233" i="18"/>
  <c r="D233" i="18"/>
  <c r="J233" i="18" s="1"/>
  <c r="G233" i="18" s="1"/>
  <c r="T236" i="18" s="1"/>
  <c r="D210" i="18"/>
  <c r="I213" i="18" s="1"/>
  <c r="F210" i="18"/>
  <c r="D187" i="18"/>
  <c r="I190" i="18" s="1"/>
  <c r="F187" i="18"/>
  <c r="D164" i="18"/>
  <c r="J164" i="18" s="1"/>
  <c r="G164" i="18" s="1"/>
  <c r="T167" i="18" s="1"/>
  <c r="F164" i="18"/>
  <c r="B3" i="25"/>
  <c r="B4" i="25"/>
  <c r="B5" i="25"/>
  <c r="B6" i="25"/>
  <c r="L14" i="25"/>
  <c r="L26" i="25" s="1"/>
  <c r="AC29" i="25" s="1"/>
  <c r="L15" i="25"/>
  <c r="L16" i="25"/>
  <c r="L17" i="25"/>
  <c r="L18" i="25"/>
  <c r="L19" i="25"/>
  <c r="L20" i="25"/>
  <c r="L21" i="25"/>
  <c r="L22" i="25"/>
  <c r="L23" i="25"/>
  <c r="L24" i="25"/>
  <c r="L25" i="25"/>
  <c r="H26" i="25"/>
  <c r="I29" i="25" s="1"/>
  <c r="J26" i="25"/>
  <c r="R26" i="25"/>
  <c r="S26" i="25"/>
  <c r="A29" i="25"/>
  <c r="B29" i="25"/>
  <c r="E29" i="25"/>
  <c r="F29" i="25"/>
  <c r="J29" i="25"/>
  <c r="C31" i="25"/>
  <c r="C54" i="25" s="1"/>
  <c r="C77" i="25" s="1"/>
  <c r="C100" i="25" s="1"/>
  <c r="C123" i="25" s="1"/>
  <c r="E31" i="25"/>
  <c r="L37" i="25"/>
  <c r="L38" i="25"/>
  <c r="L39" i="25"/>
  <c r="L40" i="25"/>
  <c r="L49" i="25" s="1"/>
  <c r="AC52" i="25" s="1"/>
  <c r="L41" i="25"/>
  <c r="L42" i="25"/>
  <c r="L43" i="25"/>
  <c r="L44" i="25"/>
  <c r="L45" i="25"/>
  <c r="L46" i="25"/>
  <c r="L47" i="25"/>
  <c r="L48" i="25"/>
  <c r="H49" i="25"/>
  <c r="I52" i="25" s="1"/>
  <c r="J49" i="25"/>
  <c r="R49" i="25"/>
  <c r="S49" i="25"/>
  <c r="A52" i="25"/>
  <c r="B52" i="25"/>
  <c r="E52" i="25"/>
  <c r="F52" i="25"/>
  <c r="J52" i="25"/>
  <c r="E54" i="25"/>
  <c r="L60" i="25"/>
  <c r="L61" i="25"/>
  <c r="L62" i="25"/>
  <c r="L63" i="25"/>
  <c r="L64" i="25"/>
  <c r="L65" i="25"/>
  <c r="L66" i="25"/>
  <c r="L67" i="25"/>
  <c r="L68" i="25"/>
  <c r="L69" i="25"/>
  <c r="L70" i="25"/>
  <c r="L71" i="25"/>
  <c r="H72" i="25"/>
  <c r="I75" i="25" s="1"/>
  <c r="J72" i="25"/>
  <c r="J75" i="25" s="1"/>
  <c r="R72" i="25"/>
  <c r="S72" i="25"/>
  <c r="A75" i="25"/>
  <c r="B75" i="25"/>
  <c r="E75" i="25"/>
  <c r="F75" i="25"/>
  <c r="E77" i="25"/>
  <c r="L83" i="25"/>
  <c r="L95" i="25" s="1"/>
  <c r="AC98" i="25" s="1"/>
  <c r="L84" i="25"/>
  <c r="L85" i="25"/>
  <c r="L86" i="25"/>
  <c r="L87" i="25"/>
  <c r="L88" i="25"/>
  <c r="L89" i="25"/>
  <c r="L90" i="25"/>
  <c r="L91" i="25"/>
  <c r="L92" i="25"/>
  <c r="L93" i="25"/>
  <c r="L94" i="25"/>
  <c r="H95" i="25"/>
  <c r="I98" i="25" s="1"/>
  <c r="J95" i="25"/>
  <c r="J98" i="25" s="1"/>
  <c r="R95" i="25"/>
  <c r="S95" i="25"/>
  <c r="A98" i="25"/>
  <c r="B98" i="25"/>
  <c r="E98" i="25"/>
  <c r="F98" i="25"/>
  <c r="E100" i="25"/>
  <c r="E123" i="25" s="1"/>
  <c r="L106" i="25"/>
  <c r="L107" i="25"/>
  <c r="L108" i="25"/>
  <c r="L109" i="25"/>
  <c r="L110" i="25"/>
  <c r="L111" i="25"/>
  <c r="L112" i="25"/>
  <c r="L113" i="25"/>
  <c r="L114" i="25"/>
  <c r="L115" i="25"/>
  <c r="L116" i="25"/>
  <c r="L117" i="25"/>
  <c r="H118" i="25"/>
  <c r="I121" i="25" s="1"/>
  <c r="J118" i="25"/>
  <c r="R118" i="25"/>
  <c r="S118" i="25"/>
  <c r="A121" i="25"/>
  <c r="B121" i="25"/>
  <c r="E121" i="25"/>
  <c r="F121" i="25"/>
  <c r="J121" i="25"/>
  <c r="L129" i="25"/>
  <c r="L130" i="25"/>
  <c r="L131" i="25"/>
  <c r="L132" i="25"/>
  <c r="L133" i="25"/>
  <c r="L134" i="25"/>
  <c r="L135" i="25"/>
  <c r="L136" i="25"/>
  <c r="L137" i="25"/>
  <c r="L138" i="25"/>
  <c r="L139" i="25"/>
  <c r="L140" i="25"/>
  <c r="H141" i="25"/>
  <c r="I144" i="25" s="1"/>
  <c r="J141" i="25"/>
  <c r="J144" i="25" s="1"/>
  <c r="R141" i="25"/>
  <c r="S141" i="25"/>
  <c r="A144" i="25"/>
  <c r="B144" i="25"/>
  <c r="E144" i="25"/>
  <c r="F144" i="25"/>
  <c r="L141" i="25" l="1"/>
  <c r="AC144" i="25" s="1"/>
  <c r="L118" i="25"/>
  <c r="AC121" i="25" s="1"/>
  <c r="L72" i="25"/>
  <c r="AC75" i="25" s="1"/>
  <c r="J440" i="18"/>
  <c r="G440" i="18" s="1"/>
  <c r="T443" i="18" s="1"/>
  <c r="I463" i="18"/>
  <c r="J466" i="18" s="1"/>
  <c r="J417" i="18"/>
  <c r="G417" i="18" s="1"/>
  <c r="T420" i="18" s="1"/>
  <c r="I440" i="18"/>
  <c r="J443" i="18" s="1"/>
  <c r="J394" i="18"/>
  <c r="G394" i="18" s="1"/>
  <c r="T397" i="18" s="1"/>
  <c r="J371" i="18"/>
  <c r="G371" i="18" s="1"/>
  <c r="T374" i="18" s="1"/>
  <c r="J348" i="18"/>
  <c r="G348" i="18" s="1"/>
  <c r="T351" i="18" s="1"/>
  <c r="J325" i="18"/>
  <c r="G325" i="18" s="1"/>
  <c r="T328" i="18" s="1"/>
  <c r="J302" i="18"/>
  <c r="G302" i="18" s="1"/>
  <c r="T305" i="18" s="1"/>
  <c r="J256" i="18"/>
  <c r="G256" i="18" s="1"/>
  <c r="T259" i="18" s="1"/>
  <c r="J279" i="18"/>
  <c r="G279" i="18" s="1"/>
  <c r="T282" i="18" s="1"/>
  <c r="I236" i="18"/>
  <c r="J210" i="18"/>
  <c r="G210" i="18" s="1"/>
  <c r="T213" i="18" s="1"/>
  <c r="I233" i="18"/>
  <c r="J236" i="18" s="1"/>
  <c r="J187" i="18"/>
  <c r="G187" i="18" s="1"/>
  <c r="T190" i="18" s="1"/>
  <c r="I167" i="18"/>
  <c r="I164" i="18"/>
  <c r="J167" i="18" s="1"/>
  <c r="P72" i="18"/>
  <c r="O72" i="18"/>
  <c r="P141" i="18"/>
  <c r="O141" i="18"/>
  <c r="I13" i="19"/>
  <c r="I14" i="19"/>
  <c r="I15" i="19"/>
  <c r="I12" i="19"/>
  <c r="B6" i="24"/>
  <c r="B5" i="24"/>
  <c r="B4" i="24"/>
  <c r="B3" i="24"/>
  <c r="H14" i="24"/>
  <c r="G14" i="24"/>
  <c r="F14" i="24"/>
  <c r="H13" i="24"/>
  <c r="G13" i="24"/>
  <c r="G15" i="24" s="1"/>
  <c r="F13" i="24"/>
  <c r="I12" i="24"/>
  <c r="I11" i="24"/>
  <c r="I10" i="24"/>
  <c r="I9" i="24"/>
  <c r="B7" i="19"/>
  <c r="I417" i="18" l="1"/>
  <c r="J420" i="18" s="1"/>
  <c r="I371" i="18"/>
  <c r="J374" i="18" s="1"/>
  <c r="I394" i="18"/>
  <c r="J397" i="18" s="1"/>
  <c r="I348" i="18"/>
  <c r="J351" i="18" s="1"/>
  <c r="I325" i="18"/>
  <c r="J328" i="18" s="1"/>
  <c r="I256" i="18"/>
  <c r="J259" i="18" s="1"/>
  <c r="I302" i="18"/>
  <c r="J305" i="18" s="1"/>
  <c r="I279" i="18"/>
  <c r="J282" i="18" s="1"/>
  <c r="I210" i="18"/>
  <c r="J213" i="18" s="1"/>
  <c r="I187" i="18"/>
  <c r="J190" i="18" s="1"/>
  <c r="H15" i="24"/>
  <c r="I14" i="24"/>
  <c r="I13" i="24"/>
  <c r="F15" i="24"/>
  <c r="I15" i="24" s="1"/>
  <c r="F139" i="21" l="1"/>
  <c r="E139" i="21"/>
  <c r="H135" i="21"/>
  <c r="H134" i="21"/>
  <c r="H133" i="21"/>
  <c r="H132" i="21"/>
  <c r="H131" i="21"/>
  <c r="H130" i="21"/>
  <c r="H129" i="21"/>
  <c r="H128" i="21"/>
  <c r="H127" i="21"/>
  <c r="H126" i="21"/>
  <c r="H125" i="21"/>
  <c r="H124" i="21"/>
  <c r="F117" i="21"/>
  <c r="E117" i="21"/>
  <c r="H113" i="21"/>
  <c r="H112" i="21"/>
  <c r="H111" i="21"/>
  <c r="H110" i="21"/>
  <c r="H109" i="21"/>
  <c r="H108" i="21"/>
  <c r="H107" i="21"/>
  <c r="H106" i="21"/>
  <c r="H105" i="21"/>
  <c r="H104" i="21"/>
  <c r="H103" i="21"/>
  <c r="H102" i="21"/>
  <c r="F95" i="21"/>
  <c r="E95" i="21"/>
  <c r="H91" i="21"/>
  <c r="H90" i="21"/>
  <c r="H89" i="21"/>
  <c r="H88" i="21"/>
  <c r="H87" i="21"/>
  <c r="H86" i="21"/>
  <c r="H85" i="21"/>
  <c r="H84" i="21"/>
  <c r="H83" i="21"/>
  <c r="H82" i="21"/>
  <c r="H81" i="21"/>
  <c r="H80" i="21"/>
  <c r="F72" i="21"/>
  <c r="E72" i="21"/>
  <c r="H68" i="21"/>
  <c r="H67" i="21"/>
  <c r="H66" i="21"/>
  <c r="H65" i="21"/>
  <c r="H64" i="21"/>
  <c r="H63" i="21"/>
  <c r="H62" i="21"/>
  <c r="H61" i="21"/>
  <c r="H60" i="21"/>
  <c r="H59" i="21"/>
  <c r="H58" i="21"/>
  <c r="H57" i="21"/>
  <c r="F50" i="21"/>
  <c r="E50" i="21"/>
  <c r="H46" i="21"/>
  <c r="H45" i="21"/>
  <c r="H44" i="21"/>
  <c r="H43" i="21"/>
  <c r="H42" i="21"/>
  <c r="H41" i="21"/>
  <c r="H40" i="21"/>
  <c r="H39" i="21"/>
  <c r="H38" i="21"/>
  <c r="H37" i="21"/>
  <c r="H36" i="21"/>
  <c r="H35" i="21"/>
  <c r="F28" i="21"/>
  <c r="H14" i="21"/>
  <c r="H15" i="21"/>
  <c r="H16" i="21"/>
  <c r="H17" i="21"/>
  <c r="H18" i="21"/>
  <c r="H19" i="21"/>
  <c r="H20" i="21"/>
  <c r="H21" i="21"/>
  <c r="H22" i="21"/>
  <c r="H23" i="21"/>
  <c r="H24" i="21"/>
  <c r="H13" i="21"/>
  <c r="H47" i="21" l="1"/>
  <c r="I50" i="21" s="1"/>
  <c r="H92" i="21"/>
  <c r="I95" i="21" s="1"/>
  <c r="H114" i="21"/>
  <c r="I117" i="21" s="1"/>
  <c r="H136" i="21"/>
  <c r="I139" i="21" s="1"/>
  <c r="H69" i="21"/>
  <c r="I72" i="21" s="1"/>
  <c r="B6" i="18"/>
  <c r="C466" i="18" s="1"/>
  <c r="B5" i="18"/>
  <c r="B4" i="18"/>
  <c r="B3" i="18"/>
  <c r="B466" i="18" s="1"/>
  <c r="B6" i="21"/>
  <c r="B5" i="21"/>
  <c r="B4" i="21"/>
  <c r="B3" i="21"/>
  <c r="F144" i="18"/>
  <c r="D144" i="18"/>
  <c r="E141" i="18"/>
  <c r="C141" i="18"/>
  <c r="B141" i="18"/>
  <c r="F121" i="18"/>
  <c r="D121" i="18"/>
  <c r="P118" i="18"/>
  <c r="O118" i="18"/>
  <c r="E118" i="18"/>
  <c r="C118" i="18"/>
  <c r="B118" i="18"/>
  <c r="F98" i="18"/>
  <c r="D98" i="18"/>
  <c r="P95" i="18"/>
  <c r="O95" i="18"/>
  <c r="E95" i="18"/>
  <c r="C95" i="18"/>
  <c r="B95" i="18"/>
  <c r="F75" i="18"/>
  <c r="D75" i="18"/>
  <c r="E72" i="18"/>
  <c r="C72" i="18"/>
  <c r="B72" i="18"/>
  <c r="F52" i="18"/>
  <c r="D52" i="18"/>
  <c r="P49" i="18"/>
  <c r="O49" i="18"/>
  <c r="E49" i="18"/>
  <c r="C49" i="18"/>
  <c r="B49" i="18"/>
  <c r="B420" i="18" l="1"/>
  <c r="B443" i="18"/>
  <c r="C420" i="18"/>
  <c r="C443" i="18"/>
  <c r="B374" i="18"/>
  <c r="B397" i="18"/>
  <c r="C374" i="18"/>
  <c r="C397" i="18"/>
  <c r="B328" i="18"/>
  <c r="B351" i="18"/>
  <c r="C328" i="18"/>
  <c r="C351" i="18"/>
  <c r="B282" i="18"/>
  <c r="B305" i="18"/>
  <c r="C282" i="18"/>
  <c r="C305" i="18"/>
  <c r="B236" i="18"/>
  <c r="B259" i="18"/>
  <c r="C236" i="18"/>
  <c r="C259" i="18"/>
  <c r="B190" i="18"/>
  <c r="B213" i="18"/>
  <c r="C190" i="18"/>
  <c r="C213" i="18"/>
  <c r="B98" i="18"/>
  <c r="B167" i="18"/>
  <c r="C144" i="18"/>
  <c r="C167" i="18"/>
  <c r="C139" i="21"/>
  <c r="C50" i="21"/>
  <c r="C95" i="21"/>
  <c r="C72" i="21"/>
  <c r="C117" i="21"/>
  <c r="B72" i="21"/>
  <c r="B50" i="21"/>
  <c r="B139" i="21"/>
  <c r="B117" i="21"/>
  <c r="B95" i="21"/>
  <c r="B52" i="18"/>
  <c r="B75" i="18"/>
  <c r="B121" i="18"/>
  <c r="B144" i="18"/>
  <c r="C52" i="18"/>
  <c r="C75" i="18"/>
  <c r="C121" i="18"/>
  <c r="C98" i="18"/>
  <c r="B8" i="19"/>
  <c r="B4" i="19"/>
  <c r="B5" i="19"/>
  <c r="B6" i="19"/>
  <c r="B3" i="19"/>
  <c r="S32" i="18" l="1"/>
  <c r="T32" i="18" s="1"/>
  <c r="E52" i="18" s="1"/>
  <c r="E26" i="18" l="1"/>
  <c r="F130" i="18"/>
  <c r="F131" i="18"/>
  <c r="F132" i="18"/>
  <c r="F133" i="18"/>
  <c r="F134" i="18"/>
  <c r="F135" i="18"/>
  <c r="F136" i="18"/>
  <c r="F137" i="18"/>
  <c r="F138" i="18"/>
  <c r="F139" i="18"/>
  <c r="F140" i="18"/>
  <c r="F129" i="18"/>
  <c r="F107" i="18"/>
  <c r="F108" i="18"/>
  <c r="F109" i="18"/>
  <c r="F110" i="18"/>
  <c r="F111" i="18"/>
  <c r="F112" i="18"/>
  <c r="F113" i="18"/>
  <c r="F114" i="18"/>
  <c r="F115" i="18"/>
  <c r="F116" i="18"/>
  <c r="F117" i="18"/>
  <c r="F106" i="18"/>
  <c r="F84" i="18"/>
  <c r="F85" i="18"/>
  <c r="F86" i="18"/>
  <c r="F87" i="18"/>
  <c r="F88" i="18"/>
  <c r="F89" i="18"/>
  <c r="F90" i="18"/>
  <c r="F91" i="18"/>
  <c r="F92" i="18"/>
  <c r="F93" i="18"/>
  <c r="F94" i="18"/>
  <c r="F83" i="18"/>
  <c r="F61" i="18"/>
  <c r="F62" i="18"/>
  <c r="F63" i="18"/>
  <c r="F64" i="18"/>
  <c r="F65" i="18"/>
  <c r="F66" i="18"/>
  <c r="F67" i="18"/>
  <c r="F68" i="18"/>
  <c r="F69" i="18"/>
  <c r="F70" i="18"/>
  <c r="F71" i="18"/>
  <c r="F60" i="18"/>
  <c r="F38" i="18"/>
  <c r="F39" i="18"/>
  <c r="F40" i="18"/>
  <c r="F41" i="18"/>
  <c r="F42" i="18"/>
  <c r="F43" i="18"/>
  <c r="F44" i="18"/>
  <c r="F45" i="18"/>
  <c r="F46" i="18"/>
  <c r="F47" i="18"/>
  <c r="F48" i="18"/>
  <c r="F37" i="18"/>
  <c r="F49" i="18" l="1"/>
  <c r="F72" i="18"/>
  <c r="F95" i="18"/>
  <c r="F118" i="18"/>
  <c r="F141" i="18"/>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12" i="1"/>
  <c r="E28" i="21"/>
  <c r="S124" i="18"/>
  <c r="T124" i="18" s="1"/>
  <c r="E144" i="18" s="1"/>
  <c r="S101" i="18"/>
  <c r="T101" i="18" s="1"/>
  <c r="E121" i="18" s="1"/>
  <c r="S78" i="18"/>
  <c r="T78" i="18" s="1"/>
  <c r="E98" i="18" s="1"/>
  <c r="S55" i="18"/>
  <c r="T55" i="18" s="1"/>
  <c r="E75" i="18" s="1"/>
  <c r="S9" i="18"/>
  <c r="T9" i="18" s="1"/>
  <c r="E29" i="18" s="1"/>
  <c r="M389" i="1" l="1"/>
  <c r="B28" i="21"/>
  <c r="F29" i="18"/>
  <c r="D29" i="18"/>
  <c r="D140" i="18"/>
  <c r="D139" i="18"/>
  <c r="D138" i="18"/>
  <c r="D137" i="18"/>
  <c r="D136" i="18"/>
  <c r="D135" i="18"/>
  <c r="D134" i="18"/>
  <c r="D133" i="18"/>
  <c r="D132" i="18"/>
  <c r="D131" i="18"/>
  <c r="D130" i="18"/>
  <c r="D129" i="18"/>
  <c r="D117" i="18"/>
  <c r="D116" i="18"/>
  <c r="D115" i="18"/>
  <c r="D114" i="18"/>
  <c r="D113" i="18"/>
  <c r="D112" i="18"/>
  <c r="D111" i="18"/>
  <c r="D110" i="18"/>
  <c r="D109" i="18"/>
  <c r="D108" i="18"/>
  <c r="D107" i="18"/>
  <c r="D106" i="18"/>
  <c r="D94" i="18"/>
  <c r="D93" i="18"/>
  <c r="D92" i="18"/>
  <c r="D91" i="18"/>
  <c r="D90" i="18"/>
  <c r="D89" i="18"/>
  <c r="D88" i="18"/>
  <c r="D87" i="18"/>
  <c r="D86" i="18"/>
  <c r="D85" i="18"/>
  <c r="D84" i="18"/>
  <c r="D83" i="18"/>
  <c r="B29" i="18"/>
  <c r="D95" i="18" l="1"/>
  <c r="I98" i="18" s="1"/>
  <c r="D118" i="18"/>
  <c r="I121" i="18" s="1"/>
  <c r="D141" i="18"/>
  <c r="D71" i="18"/>
  <c r="D70" i="18"/>
  <c r="D69" i="18"/>
  <c r="D68" i="18"/>
  <c r="D67" i="18"/>
  <c r="D66" i="18"/>
  <c r="D65" i="18"/>
  <c r="D64" i="18"/>
  <c r="D63" i="18"/>
  <c r="D62" i="18"/>
  <c r="D61" i="18"/>
  <c r="D60" i="18"/>
  <c r="D48" i="18"/>
  <c r="D47" i="18"/>
  <c r="D46" i="18"/>
  <c r="D45" i="18"/>
  <c r="D44" i="18"/>
  <c r="D43" i="18"/>
  <c r="D42" i="18"/>
  <c r="D41" i="18"/>
  <c r="D40" i="18"/>
  <c r="D39" i="18"/>
  <c r="D38" i="18"/>
  <c r="D37" i="18"/>
  <c r="J141" i="18" l="1"/>
  <c r="G141" i="18" s="1"/>
  <c r="J118" i="18"/>
  <c r="G118" i="18" s="1"/>
  <c r="I144" i="18"/>
  <c r="J95" i="18"/>
  <c r="G95" i="18" s="1"/>
  <c r="D49" i="18"/>
  <c r="D72" i="18"/>
  <c r="D15" i="18"/>
  <c r="D16" i="18"/>
  <c r="D17" i="18"/>
  <c r="D18" i="18"/>
  <c r="D19" i="18"/>
  <c r="D20" i="18"/>
  <c r="D21" i="18"/>
  <c r="D22" i="18"/>
  <c r="D23" i="18"/>
  <c r="D24" i="18"/>
  <c r="D25" i="18"/>
  <c r="B26" i="18"/>
  <c r="D14" i="18"/>
  <c r="T98" i="18" l="1"/>
  <c r="I95" i="18"/>
  <c r="J98" i="18" s="1"/>
  <c r="T121" i="18"/>
  <c r="I118" i="18"/>
  <c r="J121" i="18" s="1"/>
  <c r="T144" i="18"/>
  <c r="I141" i="18"/>
  <c r="J144" i="18" s="1"/>
  <c r="J49" i="18"/>
  <c r="G49" i="18" s="1"/>
  <c r="T52" i="18" s="1"/>
  <c r="J72" i="18"/>
  <c r="G72" i="18" s="1"/>
  <c r="T75" i="18" s="1"/>
  <c r="I75" i="18"/>
  <c r="I52" i="18"/>
  <c r="P136" i="21"/>
  <c r="O136" i="21"/>
  <c r="P114" i="21"/>
  <c r="O114" i="21"/>
  <c r="P92" i="21"/>
  <c r="O92" i="21"/>
  <c r="P69" i="21"/>
  <c r="O69" i="21"/>
  <c r="P47" i="21"/>
  <c r="O47" i="21"/>
  <c r="H25" i="21"/>
  <c r="F17" i="18"/>
  <c r="P26" i="18"/>
  <c r="O26" i="18"/>
  <c r="C26" i="18"/>
  <c r="P25" i="21"/>
  <c r="O25" i="21"/>
  <c r="J389" i="1"/>
  <c r="I389" i="1"/>
  <c r="O16" i="19"/>
  <c r="G16" i="19"/>
  <c r="H16" i="19"/>
  <c r="F16" i="19"/>
  <c r="F22" i="18"/>
  <c r="I72" i="18" l="1"/>
  <c r="J75" i="18" s="1"/>
  <c r="I49" i="18"/>
  <c r="J52" i="18" s="1"/>
  <c r="I28" i="21"/>
  <c r="F14" i="18"/>
  <c r="F25" i="18"/>
  <c r="F21" i="18"/>
  <c r="F24" i="18"/>
  <c r="F16" i="18"/>
  <c r="F23" i="18"/>
  <c r="F19" i="18"/>
  <c r="F15" i="18"/>
  <c r="F20" i="18"/>
  <c r="F18" i="18"/>
  <c r="D26" i="18"/>
  <c r="J26" i="18" s="1"/>
  <c r="C28" i="21"/>
  <c r="C29" i="18"/>
  <c r="F26" i="18" l="1"/>
  <c r="I29" i="18"/>
  <c r="G26" i="18" l="1"/>
  <c r="T29" i="18" l="1"/>
  <c r="I26" i="18"/>
  <c r="J29"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amelie.chappaz</author>
    <author>JEANNELLE Bruno</author>
  </authors>
  <commentList>
    <comment ref="B11" authorId="0" shapeId="0" xr:uid="{00000000-0006-0000-0100-000001000000}">
      <text>
        <r>
          <rPr>
            <sz val="12"/>
            <color indexed="81"/>
            <rFont val="Tahoma"/>
            <family val="2"/>
          </rPr>
          <t>Indiquez le nom de l'émetteur de la facture ou le nom du bénéficiaire pour les dépenses internes (frais de personnel, de déplacement, etc…).</t>
        </r>
      </text>
    </comment>
    <comment ref="C11" authorId="0" shapeId="0" xr:uid="{00000000-0006-0000-0100-000002000000}">
      <text>
        <r>
          <rPr>
            <sz val="12"/>
            <color indexed="81"/>
            <rFont val="Tahoma"/>
            <family val="2"/>
          </rPr>
          <t xml:space="preserve">Référence interne de la dépense (exemple : N° de facture)
</t>
        </r>
      </text>
    </comment>
    <comment ref="D11" authorId="0" shapeId="0" xr:uid="{00000000-0006-0000-0100-000003000000}">
      <text>
        <r>
          <rPr>
            <sz val="11"/>
            <color indexed="81"/>
            <rFont val="Tahoma"/>
            <family val="2"/>
          </rPr>
          <t>Date figurant sur la pièce comptable
Pour les salaires, indiquer la date du dernier bulletin de salaire présenté</t>
        </r>
      </text>
    </comment>
    <comment ref="E11" authorId="0" shapeId="0" xr:uid="{00000000-0006-0000-0100-000004000000}">
      <text>
        <r>
          <rPr>
            <sz val="11"/>
            <color indexed="81"/>
            <rFont val="Tahoma"/>
            <family val="2"/>
          </rPr>
          <t>Date de débit sur le compte.
Pour les dépenses récapitulatives (REC), saisir la 1ère date d'acquittement</t>
        </r>
      </text>
    </comment>
    <comment ref="F11" authorId="0" shapeId="0" xr:uid="{00000000-0006-0000-0100-000005000000}">
      <text>
        <r>
          <rPr>
            <sz val="11"/>
            <color indexed="81"/>
            <rFont val="Tahoma"/>
            <family val="2"/>
          </rPr>
          <t>Date de débit sur le compte.
ATTENTION : à  renseigner uniquement pour les dépenses récapitulatives (REC)</t>
        </r>
      </text>
    </comment>
    <comment ref="G11" authorId="0" shapeId="0" xr:uid="{00000000-0006-0000-0100-000006000000}">
      <text>
        <r>
          <rPr>
            <sz val="11"/>
            <color indexed="81"/>
            <rFont val="Tahoma"/>
            <family val="2"/>
          </rPr>
          <t xml:space="preserve">Sélectionnez :
REC- Récapitulatif pour les dépenses de personnel, les frais de déplacement et les marchés de travaux.
UNI- Unitaire pour les autres dépenses (1 ligne de dépense correspond à 1 facture)
</t>
        </r>
      </text>
    </comment>
    <comment ref="H11" authorId="1" shapeId="0" xr:uid="{00000000-0006-0000-0100-000007000000}">
      <text>
        <r>
          <rPr>
            <sz val="12"/>
            <color indexed="81"/>
            <rFont val="Tahoma"/>
            <family val="2"/>
          </rPr>
          <t>Permet de préciser et expliquer la dépense
Exemple : "Machine à gravure numérique"</t>
        </r>
      </text>
    </comment>
    <comment ref="I11" authorId="0" shapeId="0" xr:uid="{00000000-0006-0000-0100-000008000000}">
      <text>
        <r>
          <rPr>
            <sz val="11"/>
            <color indexed="81"/>
            <rFont val="Tahoma"/>
            <family val="2"/>
          </rPr>
          <t>Montant total indiqué sur la pièce justificative fournie pour la dépense (facture, bulletin de salaires, etc…)</t>
        </r>
      </text>
    </comment>
    <comment ref="J11" authorId="0" shapeId="0" xr:uid="{00000000-0006-0000-0100-000009000000}">
      <text>
        <r>
          <rPr>
            <sz val="11"/>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1" authorId="1" shapeId="0" xr:uid="{00000000-0006-0000-0100-00000A000000}">
      <text>
        <r>
          <rPr>
            <sz val="11"/>
            <color indexed="81"/>
            <rFont val="Tahoma"/>
            <family val="2"/>
          </rPr>
          <t>A renseigner obligatoirement si un montant non présenté est existant.</t>
        </r>
      </text>
    </comment>
    <comment ref="L11" authorId="0" shapeId="0" xr:uid="{00000000-0006-0000-0100-00000B000000}">
      <text>
        <r>
          <rPr>
            <sz val="11"/>
            <color indexed="81"/>
            <rFont val="Tahoma"/>
            <family val="2"/>
          </rPr>
          <t>Nom du fichier de la pièce justificative de la dépense
Exemple : FactureN°202015794.pdf, Salaire2018poste1.pdf...</t>
        </r>
      </text>
    </comment>
    <comment ref="M11" authorId="1" shapeId="0" xr:uid="{00000000-0006-0000-0100-00000C000000}">
      <text>
        <r>
          <rPr>
            <sz val="10"/>
            <color indexed="81"/>
            <rFont val="Tahoma"/>
            <family val="2"/>
          </rPr>
          <t>Calculé automatiquement : Montant à vérifier</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amelie.chappaz</author>
    <author>SANCHEZ Elvina</author>
  </authors>
  <commentList>
    <comment ref="S9" authorId="0" shapeId="0" xr:uid="{00000000-0006-0000-0200-000001000000}">
      <text>
        <r>
          <rPr>
            <b/>
            <sz val="9"/>
            <color indexed="81"/>
            <rFont val="Tahoma"/>
            <family val="2"/>
          </rPr>
          <t>europe-bfc:</t>
        </r>
        <r>
          <rPr>
            <sz val="9"/>
            <color indexed="81"/>
            <rFont val="Tahoma"/>
            <family val="2"/>
          </rPr>
          <t xml:space="preserve">
n°mois</t>
        </r>
      </text>
    </comment>
    <comment ref="T9" authorId="0" shapeId="0" xr:uid="{00000000-0006-0000-0200-000002000000}">
      <text>
        <r>
          <rPr>
            <b/>
            <sz val="9"/>
            <color indexed="81"/>
            <rFont val="Tahoma"/>
            <family val="2"/>
          </rPr>
          <t>europe-bfc :</t>
        </r>
        <r>
          <rPr>
            <sz val="9"/>
            <color indexed="81"/>
            <rFont val="Tahoma"/>
            <family val="2"/>
          </rPr>
          <t xml:space="preserve">
1ère date d'acquittement</t>
        </r>
      </text>
    </comment>
    <comment ref="G10" authorId="0" shapeId="0" xr:uid="{00000000-0006-0000-0200-000003000000}">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3" authorId="0" shapeId="0" xr:uid="{00000000-0006-0000-0200-000004000000}">
      <text>
        <r>
          <rPr>
            <b/>
            <sz val="9"/>
            <color indexed="81"/>
            <rFont val="Tahoma"/>
            <family val="2"/>
          </rPr>
          <t>europe-bfc:</t>
        </r>
        <r>
          <rPr>
            <sz val="9"/>
            <color indexed="81"/>
            <rFont val="Tahoma"/>
            <family val="2"/>
          </rPr>
          <t xml:space="preserve">
montant inscrit sur la fiche de paie</t>
        </r>
      </text>
    </comment>
    <comment ref="C13" authorId="0" shapeId="0" xr:uid="{00000000-0006-0000-0200-000005000000}">
      <text>
        <r>
          <rPr>
            <b/>
            <sz val="9"/>
            <color indexed="81"/>
            <rFont val="Tahoma"/>
            <family val="2"/>
          </rPr>
          <t>europe-bfc:</t>
        </r>
        <r>
          <rPr>
            <sz val="9"/>
            <color indexed="81"/>
            <rFont val="Tahoma"/>
            <family val="2"/>
          </rPr>
          <t xml:space="preserve">
montant inscrit sur la fiche de paie</t>
        </r>
      </text>
    </comment>
    <comment ref="F13" authorId="0" shapeId="0" xr:uid="{00000000-0006-0000-0200-000006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3" authorId="1" shapeId="0" xr:uid="{D6BCF5D6-18EC-4D7D-AC53-84D854178D24}">
      <text>
        <r>
          <rPr>
            <b/>
            <sz val="9"/>
            <color indexed="81"/>
            <rFont val="Tahoma"/>
            <family val="2"/>
          </rPr>
          <t>Europe-bfc :</t>
        </r>
        <r>
          <rPr>
            <sz val="9"/>
            <color indexed="81"/>
            <rFont val="Tahoma"/>
            <family val="2"/>
          </rPr>
          <t xml:space="preserve">
L'acquittement est justifié par la production des bulletins de salaire</t>
        </r>
      </text>
    </comment>
    <comment ref="S32" authorId="0" shapeId="0" xr:uid="{00000000-0006-0000-0200-000007000000}">
      <text>
        <r>
          <rPr>
            <b/>
            <sz val="9"/>
            <color indexed="81"/>
            <rFont val="Tahoma"/>
            <family val="2"/>
          </rPr>
          <t>europe-bfc:</t>
        </r>
        <r>
          <rPr>
            <sz val="9"/>
            <color indexed="81"/>
            <rFont val="Tahoma"/>
            <family val="2"/>
          </rPr>
          <t xml:space="preserve">
n°mois</t>
        </r>
      </text>
    </comment>
    <comment ref="T32" authorId="0" shapeId="0" xr:uid="{00000000-0006-0000-0200-000008000000}">
      <text>
        <r>
          <rPr>
            <b/>
            <sz val="9"/>
            <color indexed="81"/>
            <rFont val="Tahoma"/>
            <family val="2"/>
          </rPr>
          <t>europe-bfc :</t>
        </r>
        <r>
          <rPr>
            <sz val="9"/>
            <color indexed="81"/>
            <rFont val="Tahoma"/>
            <family val="2"/>
          </rPr>
          <t xml:space="preserve">
1ère date d'acquittement</t>
        </r>
      </text>
    </comment>
    <comment ref="G33" authorId="0" shapeId="0" xr:uid="{11974820-67A1-463E-A614-084F4961FC7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6" authorId="0" shapeId="0" xr:uid="{00000000-0006-0000-0200-00000A000000}">
      <text>
        <r>
          <rPr>
            <b/>
            <sz val="9"/>
            <color indexed="81"/>
            <rFont val="Tahoma"/>
            <family val="2"/>
          </rPr>
          <t>europe-bfc:</t>
        </r>
        <r>
          <rPr>
            <sz val="9"/>
            <color indexed="81"/>
            <rFont val="Tahoma"/>
            <family val="2"/>
          </rPr>
          <t xml:space="preserve">
montant inscrit sur la fiche de paie</t>
        </r>
      </text>
    </comment>
    <comment ref="C36" authorId="0" shapeId="0" xr:uid="{00000000-0006-0000-0200-00000B000000}">
      <text>
        <r>
          <rPr>
            <b/>
            <sz val="9"/>
            <color indexed="81"/>
            <rFont val="Tahoma"/>
            <family val="2"/>
          </rPr>
          <t>europe-bfc:</t>
        </r>
        <r>
          <rPr>
            <sz val="9"/>
            <color indexed="81"/>
            <rFont val="Tahoma"/>
            <family val="2"/>
          </rPr>
          <t xml:space="preserve">
montant inscrit sur la fiche de paie</t>
        </r>
      </text>
    </comment>
    <comment ref="F36" authorId="0" shapeId="0" xr:uid="{00000000-0006-0000-0200-00000C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6" authorId="1" shapeId="0" xr:uid="{14C34B6F-06A8-4B5D-9831-BFE545E420CE}">
      <text>
        <r>
          <rPr>
            <b/>
            <sz val="9"/>
            <color indexed="81"/>
            <rFont val="Tahoma"/>
            <family val="2"/>
          </rPr>
          <t>Europe-bfc :</t>
        </r>
        <r>
          <rPr>
            <sz val="9"/>
            <color indexed="81"/>
            <rFont val="Tahoma"/>
            <family val="2"/>
          </rPr>
          <t xml:space="preserve">
L'acquittement est justifié par la production des bulletins de salaire</t>
        </r>
      </text>
    </comment>
    <comment ref="S55" authorId="0" shapeId="0" xr:uid="{00000000-0006-0000-0200-00000D000000}">
      <text>
        <r>
          <rPr>
            <b/>
            <sz val="9"/>
            <color indexed="81"/>
            <rFont val="Tahoma"/>
            <family val="2"/>
          </rPr>
          <t>europe-bfc:</t>
        </r>
        <r>
          <rPr>
            <sz val="9"/>
            <color indexed="81"/>
            <rFont val="Tahoma"/>
            <family val="2"/>
          </rPr>
          <t xml:space="preserve">
n°mois</t>
        </r>
      </text>
    </comment>
    <comment ref="T55" authorId="0" shapeId="0" xr:uid="{00000000-0006-0000-0200-00000E000000}">
      <text>
        <r>
          <rPr>
            <b/>
            <sz val="9"/>
            <color indexed="81"/>
            <rFont val="Tahoma"/>
            <family val="2"/>
          </rPr>
          <t>europe-bfc :</t>
        </r>
        <r>
          <rPr>
            <sz val="9"/>
            <color indexed="81"/>
            <rFont val="Tahoma"/>
            <family val="2"/>
          </rPr>
          <t xml:space="preserve">
1ère date d'acquittement</t>
        </r>
      </text>
    </comment>
    <comment ref="G56" authorId="0" shapeId="0" xr:uid="{712484E4-0AE9-403A-B9DA-D7DB8F2B6181}">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59" authorId="0" shapeId="0" xr:uid="{00000000-0006-0000-0200-000010000000}">
      <text>
        <r>
          <rPr>
            <b/>
            <sz val="9"/>
            <color indexed="81"/>
            <rFont val="Tahoma"/>
            <family val="2"/>
          </rPr>
          <t>europe-bfc:</t>
        </r>
        <r>
          <rPr>
            <sz val="9"/>
            <color indexed="81"/>
            <rFont val="Tahoma"/>
            <family val="2"/>
          </rPr>
          <t xml:space="preserve">
montant inscrit sur la fiche de paie</t>
        </r>
      </text>
    </comment>
    <comment ref="C59" authorId="0" shapeId="0" xr:uid="{00000000-0006-0000-0200-000011000000}">
      <text>
        <r>
          <rPr>
            <b/>
            <sz val="9"/>
            <color indexed="81"/>
            <rFont val="Tahoma"/>
            <family val="2"/>
          </rPr>
          <t>europe-bfc:</t>
        </r>
        <r>
          <rPr>
            <sz val="9"/>
            <color indexed="81"/>
            <rFont val="Tahoma"/>
            <family val="2"/>
          </rPr>
          <t xml:space="preserve">
montant inscrit sur la fiche de paie</t>
        </r>
      </text>
    </comment>
    <comment ref="F59" authorId="0" shapeId="0" xr:uid="{00000000-0006-0000-0200-000012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59" authorId="1" shapeId="0" xr:uid="{8862FF16-8EF3-4EDD-86A9-8C596E0EA37F}">
      <text>
        <r>
          <rPr>
            <b/>
            <sz val="9"/>
            <color indexed="81"/>
            <rFont val="Tahoma"/>
            <family val="2"/>
          </rPr>
          <t>Europe-bfc :</t>
        </r>
        <r>
          <rPr>
            <sz val="9"/>
            <color indexed="81"/>
            <rFont val="Tahoma"/>
            <family val="2"/>
          </rPr>
          <t xml:space="preserve">
L'acquittement est justifié par la production des bulletins de salaire</t>
        </r>
      </text>
    </comment>
    <comment ref="S78" authorId="0" shapeId="0" xr:uid="{00000000-0006-0000-0200-000013000000}">
      <text>
        <r>
          <rPr>
            <b/>
            <sz val="9"/>
            <color indexed="81"/>
            <rFont val="Tahoma"/>
            <family val="2"/>
          </rPr>
          <t>europe-bfc:</t>
        </r>
        <r>
          <rPr>
            <sz val="9"/>
            <color indexed="81"/>
            <rFont val="Tahoma"/>
            <family val="2"/>
          </rPr>
          <t xml:space="preserve">
n°mois</t>
        </r>
      </text>
    </comment>
    <comment ref="T78" authorId="0" shapeId="0" xr:uid="{00000000-0006-0000-0200-000014000000}">
      <text>
        <r>
          <rPr>
            <b/>
            <sz val="9"/>
            <color indexed="81"/>
            <rFont val="Tahoma"/>
            <family val="2"/>
          </rPr>
          <t>europe-bfc :</t>
        </r>
        <r>
          <rPr>
            <sz val="9"/>
            <color indexed="81"/>
            <rFont val="Tahoma"/>
            <family val="2"/>
          </rPr>
          <t xml:space="preserve">
1ère date d'acquittement</t>
        </r>
      </text>
    </comment>
    <comment ref="G79" authorId="0" shapeId="0" xr:uid="{163DE91B-94BB-448B-8237-D79B92A9E45B}">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82" authorId="0" shapeId="0" xr:uid="{00000000-0006-0000-0200-000016000000}">
      <text>
        <r>
          <rPr>
            <b/>
            <sz val="9"/>
            <color indexed="81"/>
            <rFont val="Tahoma"/>
            <family val="2"/>
          </rPr>
          <t>europe-bfc:</t>
        </r>
        <r>
          <rPr>
            <sz val="9"/>
            <color indexed="81"/>
            <rFont val="Tahoma"/>
            <family val="2"/>
          </rPr>
          <t xml:space="preserve">
montant inscrit sur la fiche de paie</t>
        </r>
      </text>
    </comment>
    <comment ref="C82" authorId="0" shapeId="0" xr:uid="{00000000-0006-0000-0200-000017000000}">
      <text>
        <r>
          <rPr>
            <b/>
            <sz val="9"/>
            <color indexed="81"/>
            <rFont val="Tahoma"/>
            <family val="2"/>
          </rPr>
          <t>europe-bfc:</t>
        </r>
        <r>
          <rPr>
            <sz val="9"/>
            <color indexed="81"/>
            <rFont val="Tahoma"/>
            <family val="2"/>
          </rPr>
          <t xml:space="preserve">
montant inscrit sur la fiche de paie</t>
        </r>
      </text>
    </comment>
    <comment ref="F82" authorId="0" shapeId="0" xr:uid="{00000000-0006-0000-0200-000018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82" authorId="1" shapeId="0" xr:uid="{E8084FE9-DA20-422C-A5CA-B955F8DC5915}">
      <text>
        <r>
          <rPr>
            <b/>
            <sz val="9"/>
            <color indexed="81"/>
            <rFont val="Tahoma"/>
            <family val="2"/>
          </rPr>
          <t>Europe-bfc :</t>
        </r>
        <r>
          <rPr>
            <sz val="9"/>
            <color indexed="81"/>
            <rFont val="Tahoma"/>
            <family val="2"/>
          </rPr>
          <t xml:space="preserve">
L'acquittement est justifié par la production des bulletins de salaire</t>
        </r>
      </text>
    </comment>
    <comment ref="S101" authorId="0" shapeId="0" xr:uid="{00000000-0006-0000-0200-000019000000}">
      <text>
        <r>
          <rPr>
            <b/>
            <sz val="9"/>
            <color indexed="81"/>
            <rFont val="Tahoma"/>
            <family val="2"/>
          </rPr>
          <t>europe-bfc:</t>
        </r>
        <r>
          <rPr>
            <sz val="9"/>
            <color indexed="81"/>
            <rFont val="Tahoma"/>
            <family val="2"/>
          </rPr>
          <t xml:space="preserve">
n°mois</t>
        </r>
      </text>
    </comment>
    <comment ref="T101" authorId="0" shapeId="0" xr:uid="{00000000-0006-0000-0200-00001A000000}">
      <text>
        <r>
          <rPr>
            <b/>
            <sz val="9"/>
            <color indexed="81"/>
            <rFont val="Tahoma"/>
            <family val="2"/>
          </rPr>
          <t>europe-bfc :</t>
        </r>
        <r>
          <rPr>
            <sz val="9"/>
            <color indexed="81"/>
            <rFont val="Tahoma"/>
            <family val="2"/>
          </rPr>
          <t xml:space="preserve">
1ère date d'acquittement</t>
        </r>
      </text>
    </comment>
    <comment ref="G102" authorId="0" shapeId="0" xr:uid="{EB324742-E16E-47D5-8CF8-60953219E9EE}">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05" authorId="0" shapeId="0" xr:uid="{00000000-0006-0000-0200-00001C000000}">
      <text>
        <r>
          <rPr>
            <b/>
            <sz val="9"/>
            <color indexed="81"/>
            <rFont val="Tahoma"/>
            <family val="2"/>
          </rPr>
          <t>europe-bfc:</t>
        </r>
        <r>
          <rPr>
            <sz val="9"/>
            <color indexed="81"/>
            <rFont val="Tahoma"/>
            <family val="2"/>
          </rPr>
          <t xml:space="preserve">
montant inscrit sur la fiche de paie</t>
        </r>
      </text>
    </comment>
    <comment ref="C105" authorId="0" shapeId="0" xr:uid="{00000000-0006-0000-0200-00001D000000}">
      <text>
        <r>
          <rPr>
            <b/>
            <sz val="9"/>
            <color indexed="81"/>
            <rFont val="Tahoma"/>
            <family val="2"/>
          </rPr>
          <t>europe-bfc:</t>
        </r>
        <r>
          <rPr>
            <sz val="9"/>
            <color indexed="81"/>
            <rFont val="Tahoma"/>
            <family val="2"/>
          </rPr>
          <t xml:space="preserve">
montant inscrit sur la fiche de paie</t>
        </r>
      </text>
    </comment>
    <comment ref="F105" authorId="0" shapeId="0" xr:uid="{00000000-0006-0000-0200-00001E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05" authorId="1" shapeId="0" xr:uid="{18893362-E7BF-4A54-9973-DEF101BD18FE}">
      <text>
        <r>
          <rPr>
            <b/>
            <sz val="9"/>
            <color indexed="81"/>
            <rFont val="Tahoma"/>
            <family val="2"/>
          </rPr>
          <t>Europe-bfc :</t>
        </r>
        <r>
          <rPr>
            <sz val="9"/>
            <color indexed="81"/>
            <rFont val="Tahoma"/>
            <family val="2"/>
          </rPr>
          <t xml:space="preserve">
L'acquittement est justifié par la production des bulletins de salaire</t>
        </r>
      </text>
    </comment>
    <comment ref="S124" authorId="0" shapeId="0" xr:uid="{00000000-0006-0000-0200-00001F000000}">
      <text>
        <r>
          <rPr>
            <b/>
            <sz val="9"/>
            <color indexed="81"/>
            <rFont val="Tahoma"/>
            <family val="2"/>
          </rPr>
          <t>europe-bfc:</t>
        </r>
        <r>
          <rPr>
            <sz val="9"/>
            <color indexed="81"/>
            <rFont val="Tahoma"/>
            <family val="2"/>
          </rPr>
          <t xml:space="preserve">
n°mois</t>
        </r>
      </text>
    </comment>
    <comment ref="T124" authorId="0" shapeId="0" xr:uid="{00000000-0006-0000-0200-000020000000}">
      <text>
        <r>
          <rPr>
            <b/>
            <sz val="9"/>
            <color indexed="81"/>
            <rFont val="Tahoma"/>
            <family val="2"/>
          </rPr>
          <t>europe-bfc :</t>
        </r>
        <r>
          <rPr>
            <sz val="9"/>
            <color indexed="81"/>
            <rFont val="Tahoma"/>
            <family val="2"/>
          </rPr>
          <t xml:space="preserve">
1ère date d'acquittement</t>
        </r>
      </text>
    </comment>
    <comment ref="G125" authorId="0" shapeId="0" xr:uid="{9DC7123A-BCF9-49D4-9C5F-5DE0D182E04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28" authorId="0" shapeId="0" xr:uid="{00000000-0006-0000-0200-000022000000}">
      <text>
        <r>
          <rPr>
            <b/>
            <sz val="9"/>
            <color indexed="81"/>
            <rFont val="Tahoma"/>
            <family val="2"/>
          </rPr>
          <t>europe-bfc:</t>
        </r>
        <r>
          <rPr>
            <sz val="9"/>
            <color indexed="81"/>
            <rFont val="Tahoma"/>
            <family val="2"/>
          </rPr>
          <t xml:space="preserve">
montant inscrit sur la fiche de paie</t>
        </r>
      </text>
    </comment>
    <comment ref="C128" authorId="0" shapeId="0" xr:uid="{00000000-0006-0000-0200-000023000000}">
      <text>
        <r>
          <rPr>
            <b/>
            <sz val="9"/>
            <color indexed="81"/>
            <rFont val="Tahoma"/>
            <family val="2"/>
          </rPr>
          <t>europe-bfc:</t>
        </r>
        <r>
          <rPr>
            <sz val="9"/>
            <color indexed="81"/>
            <rFont val="Tahoma"/>
            <family val="2"/>
          </rPr>
          <t xml:space="preserve">
montant inscrit sur la fiche de paie</t>
        </r>
      </text>
    </comment>
    <comment ref="F128" authorId="0" shapeId="0" xr:uid="{00000000-0006-0000-0200-000024000000}">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28" authorId="1" shapeId="0" xr:uid="{A1A23F27-9B46-4686-9566-3E05544D3D84}">
      <text>
        <r>
          <rPr>
            <b/>
            <sz val="9"/>
            <color indexed="81"/>
            <rFont val="Tahoma"/>
            <family val="2"/>
          </rPr>
          <t>Europe-bfc :</t>
        </r>
        <r>
          <rPr>
            <sz val="9"/>
            <color indexed="81"/>
            <rFont val="Tahoma"/>
            <family val="2"/>
          </rPr>
          <t xml:space="preserve">
L'acquittement est justifié par la production des bulletins de salaire</t>
        </r>
      </text>
    </comment>
    <comment ref="S147" authorId="0" shapeId="0" xr:uid="{7289C5C4-159E-4619-A71A-5159A38DA279}">
      <text>
        <r>
          <rPr>
            <b/>
            <sz val="9"/>
            <color indexed="81"/>
            <rFont val="Tahoma"/>
            <family val="2"/>
          </rPr>
          <t>europe-bfc:</t>
        </r>
        <r>
          <rPr>
            <sz val="9"/>
            <color indexed="81"/>
            <rFont val="Tahoma"/>
            <family val="2"/>
          </rPr>
          <t xml:space="preserve">
n°mois</t>
        </r>
      </text>
    </comment>
    <comment ref="T147" authorId="0" shapeId="0" xr:uid="{4822EFAF-3A89-4CB4-B13E-4E290809D72F}">
      <text>
        <r>
          <rPr>
            <b/>
            <sz val="9"/>
            <color indexed="81"/>
            <rFont val="Tahoma"/>
            <family val="2"/>
          </rPr>
          <t>europe-bfc :</t>
        </r>
        <r>
          <rPr>
            <sz val="9"/>
            <color indexed="81"/>
            <rFont val="Tahoma"/>
            <family val="2"/>
          </rPr>
          <t xml:space="preserve">
1ère date d'acquittement</t>
        </r>
      </text>
    </comment>
    <comment ref="G148" authorId="0" shapeId="0" xr:uid="{DD566C54-FAFF-43F8-9617-EBF28C5E514D}">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51" authorId="0" shapeId="0" xr:uid="{3C8A620C-9E49-404B-BFFF-5D5BCF6E21A6}">
      <text>
        <r>
          <rPr>
            <b/>
            <sz val="9"/>
            <color indexed="81"/>
            <rFont val="Tahoma"/>
            <family val="2"/>
          </rPr>
          <t>europe-bfc:</t>
        </r>
        <r>
          <rPr>
            <sz val="9"/>
            <color indexed="81"/>
            <rFont val="Tahoma"/>
            <family val="2"/>
          </rPr>
          <t xml:space="preserve">
montant inscrit sur la fiche de paie</t>
        </r>
      </text>
    </comment>
    <comment ref="C151" authorId="0" shapeId="0" xr:uid="{036E1CA3-8D0D-4DFF-9BB0-CE50B5256ACF}">
      <text>
        <r>
          <rPr>
            <b/>
            <sz val="9"/>
            <color indexed="81"/>
            <rFont val="Tahoma"/>
            <family val="2"/>
          </rPr>
          <t>europe-bfc:</t>
        </r>
        <r>
          <rPr>
            <sz val="9"/>
            <color indexed="81"/>
            <rFont val="Tahoma"/>
            <family val="2"/>
          </rPr>
          <t xml:space="preserve">
montant inscrit sur la fiche de paie</t>
        </r>
      </text>
    </comment>
    <comment ref="F151" authorId="0" shapeId="0" xr:uid="{EAD33062-9083-4543-BA7F-88EFA3D3787F}">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51" authorId="1" shapeId="0" xr:uid="{E544B009-D526-4567-8C1C-706D57F8A178}">
      <text>
        <r>
          <rPr>
            <b/>
            <sz val="9"/>
            <color indexed="81"/>
            <rFont val="Tahoma"/>
            <family val="2"/>
          </rPr>
          <t>Europe-bfc :</t>
        </r>
        <r>
          <rPr>
            <sz val="9"/>
            <color indexed="81"/>
            <rFont val="Tahoma"/>
            <family val="2"/>
          </rPr>
          <t xml:space="preserve">
L'acquittement est justifié par la production des bulletins de salaire</t>
        </r>
      </text>
    </comment>
    <comment ref="S170" authorId="0" shapeId="0" xr:uid="{41DB6A06-BA0A-40CC-93BA-D0581E4A6A8F}">
      <text>
        <r>
          <rPr>
            <b/>
            <sz val="9"/>
            <color indexed="81"/>
            <rFont val="Tahoma"/>
            <family val="2"/>
          </rPr>
          <t>europe-bfc:</t>
        </r>
        <r>
          <rPr>
            <sz val="9"/>
            <color indexed="81"/>
            <rFont val="Tahoma"/>
            <family val="2"/>
          </rPr>
          <t xml:space="preserve">
n°mois</t>
        </r>
      </text>
    </comment>
    <comment ref="T170" authorId="0" shapeId="0" xr:uid="{4665929D-6D7F-4826-A062-C5C51B85F35D}">
      <text>
        <r>
          <rPr>
            <b/>
            <sz val="9"/>
            <color indexed="81"/>
            <rFont val="Tahoma"/>
            <family val="2"/>
          </rPr>
          <t>europe-bfc :</t>
        </r>
        <r>
          <rPr>
            <sz val="9"/>
            <color indexed="81"/>
            <rFont val="Tahoma"/>
            <family val="2"/>
          </rPr>
          <t xml:space="preserve">
1ère date d'acquittement</t>
        </r>
      </text>
    </comment>
    <comment ref="G171" authorId="0" shapeId="0" xr:uid="{2415FB2A-ED5F-4E6E-82E0-BF69F755837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74" authorId="0" shapeId="0" xr:uid="{EAE0EC99-BF45-4A39-B055-6B8315B12806}">
      <text>
        <r>
          <rPr>
            <b/>
            <sz val="9"/>
            <color indexed="81"/>
            <rFont val="Tahoma"/>
            <family val="2"/>
          </rPr>
          <t>europe-bfc:</t>
        </r>
        <r>
          <rPr>
            <sz val="9"/>
            <color indexed="81"/>
            <rFont val="Tahoma"/>
            <family val="2"/>
          </rPr>
          <t xml:space="preserve">
montant inscrit sur la fiche de paie</t>
        </r>
      </text>
    </comment>
    <comment ref="C174" authorId="0" shapeId="0" xr:uid="{028BD06A-D065-444F-9369-1FE31D72BEB7}">
      <text>
        <r>
          <rPr>
            <b/>
            <sz val="9"/>
            <color indexed="81"/>
            <rFont val="Tahoma"/>
            <family val="2"/>
          </rPr>
          <t>europe-bfc:</t>
        </r>
        <r>
          <rPr>
            <sz val="9"/>
            <color indexed="81"/>
            <rFont val="Tahoma"/>
            <family val="2"/>
          </rPr>
          <t xml:space="preserve">
montant inscrit sur la fiche de paie</t>
        </r>
      </text>
    </comment>
    <comment ref="F174" authorId="0" shapeId="0" xr:uid="{215B0EAC-4D28-417E-8045-BC349DFB7E22}">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74" authorId="1" shapeId="0" xr:uid="{B1D1FCF3-4334-42BC-A91C-EC575CABF193}">
      <text>
        <r>
          <rPr>
            <b/>
            <sz val="9"/>
            <color indexed="81"/>
            <rFont val="Tahoma"/>
            <family val="2"/>
          </rPr>
          <t>Europe-bfc :</t>
        </r>
        <r>
          <rPr>
            <sz val="9"/>
            <color indexed="81"/>
            <rFont val="Tahoma"/>
            <family val="2"/>
          </rPr>
          <t xml:space="preserve">
L'acquittement est justifié par la production des bulletins de salaire</t>
        </r>
      </text>
    </comment>
    <comment ref="S193" authorId="0" shapeId="0" xr:uid="{315F5566-B52C-4CFE-B09D-2CBE265C9A97}">
      <text>
        <r>
          <rPr>
            <b/>
            <sz val="9"/>
            <color indexed="81"/>
            <rFont val="Tahoma"/>
            <family val="2"/>
          </rPr>
          <t>europe-bfc:</t>
        </r>
        <r>
          <rPr>
            <sz val="9"/>
            <color indexed="81"/>
            <rFont val="Tahoma"/>
            <family val="2"/>
          </rPr>
          <t xml:space="preserve">
n°mois</t>
        </r>
      </text>
    </comment>
    <comment ref="T193" authorId="0" shapeId="0" xr:uid="{842C170C-8B43-44F3-87A2-5C492254F229}">
      <text>
        <r>
          <rPr>
            <b/>
            <sz val="9"/>
            <color indexed="81"/>
            <rFont val="Tahoma"/>
            <family val="2"/>
          </rPr>
          <t>europe-bfc :</t>
        </r>
        <r>
          <rPr>
            <sz val="9"/>
            <color indexed="81"/>
            <rFont val="Tahoma"/>
            <family val="2"/>
          </rPr>
          <t xml:space="preserve">
1ère date d'acquittement</t>
        </r>
      </text>
    </comment>
    <comment ref="G194" authorId="0" shapeId="0" xr:uid="{F9E366B9-EABA-4F73-B453-63FACA53922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97" authorId="0" shapeId="0" xr:uid="{809E32B4-1F18-4ECF-AA35-8F9D503025E7}">
      <text>
        <r>
          <rPr>
            <b/>
            <sz val="9"/>
            <color indexed="81"/>
            <rFont val="Tahoma"/>
            <family val="2"/>
          </rPr>
          <t>europe-bfc:</t>
        </r>
        <r>
          <rPr>
            <sz val="9"/>
            <color indexed="81"/>
            <rFont val="Tahoma"/>
            <family val="2"/>
          </rPr>
          <t xml:space="preserve">
montant inscrit sur la fiche de paie</t>
        </r>
      </text>
    </comment>
    <comment ref="C197" authorId="0" shapeId="0" xr:uid="{AC9A44FB-0288-4C49-8F28-B5093E046DC5}">
      <text>
        <r>
          <rPr>
            <b/>
            <sz val="9"/>
            <color indexed="81"/>
            <rFont val="Tahoma"/>
            <family val="2"/>
          </rPr>
          <t>europe-bfc:</t>
        </r>
        <r>
          <rPr>
            <sz val="9"/>
            <color indexed="81"/>
            <rFont val="Tahoma"/>
            <family val="2"/>
          </rPr>
          <t xml:space="preserve">
montant inscrit sur la fiche de paie</t>
        </r>
      </text>
    </comment>
    <comment ref="F197" authorId="0" shapeId="0" xr:uid="{A8FC1F90-91C6-422F-B62F-B94C19ABCBD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97" authorId="1" shapeId="0" xr:uid="{EFF7C663-1320-4F4B-A6A8-6C40E1E77EA7}">
      <text>
        <r>
          <rPr>
            <b/>
            <sz val="9"/>
            <color indexed="81"/>
            <rFont val="Tahoma"/>
            <family val="2"/>
          </rPr>
          <t>Europe-bfc :</t>
        </r>
        <r>
          <rPr>
            <sz val="9"/>
            <color indexed="81"/>
            <rFont val="Tahoma"/>
            <family val="2"/>
          </rPr>
          <t xml:space="preserve">
L'acquittement est justifié par la production des bulletins de salaire</t>
        </r>
      </text>
    </comment>
    <comment ref="S216" authorId="0" shapeId="0" xr:uid="{A11C981B-0972-4D8F-A78D-7D06F0E3A599}">
      <text>
        <r>
          <rPr>
            <b/>
            <sz val="9"/>
            <color indexed="81"/>
            <rFont val="Tahoma"/>
            <family val="2"/>
          </rPr>
          <t>europe-bfc:</t>
        </r>
        <r>
          <rPr>
            <sz val="9"/>
            <color indexed="81"/>
            <rFont val="Tahoma"/>
            <family val="2"/>
          </rPr>
          <t xml:space="preserve">
n°mois</t>
        </r>
      </text>
    </comment>
    <comment ref="T216" authorId="0" shapeId="0" xr:uid="{D768AD03-352A-4F57-9DF2-1C755DDF1497}">
      <text>
        <r>
          <rPr>
            <b/>
            <sz val="9"/>
            <color indexed="81"/>
            <rFont val="Tahoma"/>
            <family val="2"/>
          </rPr>
          <t>europe-bfc :</t>
        </r>
        <r>
          <rPr>
            <sz val="9"/>
            <color indexed="81"/>
            <rFont val="Tahoma"/>
            <family val="2"/>
          </rPr>
          <t xml:space="preserve">
1ère date d'acquittement</t>
        </r>
      </text>
    </comment>
    <comment ref="G217" authorId="0" shapeId="0" xr:uid="{03FAF16E-61C7-42A4-A491-EEA94B46BF8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20" authorId="0" shapeId="0" xr:uid="{27FBED29-081E-4948-BCE7-2B2F0A3E8B00}">
      <text>
        <r>
          <rPr>
            <b/>
            <sz val="9"/>
            <color indexed="81"/>
            <rFont val="Tahoma"/>
            <family val="2"/>
          </rPr>
          <t>europe-bfc:</t>
        </r>
        <r>
          <rPr>
            <sz val="9"/>
            <color indexed="81"/>
            <rFont val="Tahoma"/>
            <family val="2"/>
          </rPr>
          <t xml:space="preserve">
montant inscrit sur la fiche de paie</t>
        </r>
      </text>
    </comment>
    <comment ref="C220" authorId="0" shapeId="0" xr:uid="{324FE56D-7287-4B25-A5B7-B22E9E56A609}">
      <text>
        <r>
          <rPr>
            <b/>
            <sz val="9"/>
            <color indexed="81"/>
            <rFont val="Tahoma"/>
            <family val="2"/>
          </rPr>
          <t>europe-bfc:</t>
        </r>
        <r>
          <rPr>
            <sz val="9"/>
            <color indexed="81"/>
            <rFont val="Tahoma"/>
            <family val="2"/>
          </rPr>
          <t xml:space="preserve">
montant inscrit sur la fiche de paie</t>
        </r>
      </text>
    </comment>
    <comment ref="F220" authorId="0" shapeId="0" xr:uid="{64C0B947-4FC5-4690-88FC-B862F21D8D04}">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20" authorId="1" shapeId="0" xr:uid="{C2D1CFBF-C795-4F0C-93FF-B04D35FD4E0E}">
      <text>
        <r>
          <rPr>
            <b/>
            <sz val="9"/>
            <color indexed="81"/>
            <rFont val="Tahoma"/>
            <family val="2"/>
          </rPr>
          <t>Europe-bfc :</t>
        </r>
        <r>
          <rPr>
            <sz val="9"/>
            <color indexed="81"/>
            <rFont val="Tahoma"/>
            <family val="2"/>
          </rPr>
          <t xml:space="preserve">
L'acquittement est justifié par la production des bulletins de salaire</t>
        </r>
      </text>
    </comment>
    <comment ref="S239" authorId="0" shapeId="0" xr:uid="{90000430-534E-4BB8-9E27-C45AAC106867}">
      <text>
        <r>
          <rPr>
            <b/>
            <sz val="9"/>
            <color indexed="81"/>
            <rFont val="Tahoma"/>
            <family val="2"/>
          </rPr>
          <t>europe-bfc:</t>
        </r>
        <r>
          <rPr>
            <sz val="9"/>
            <color indexed="81"/>
            <rFont val="Tahoma"/>
            <family val="2"/>
          </rPr>
          <t xml:space="preserve">
n°mois</t>
        </r>
      </text>
    </comment>
    <comment ref="T239" authorId="0" shapeId="0" xr:uid="{CC6457B8-9F99-4792-B99A-31158DF2751A}">
      <text>
        <r>
          <rPr>
            <b/>
            <sz val="9"/>
            <color indexed="81"/>
            <rFont val="Tahoma"/>
            <family val="2"/>
          </rPr>
          <t>europe-bfc :</t>
        </r>
        <r>
          <rPr>
            <sz val="9"/>
            <color indexed="81"/>
            <rFont val="Tahoma"/>
            <family val="2"/>
          </rPr>
          <t xml:space="preserve">
1ère date d'acquittement</t>
        </r>
      </text>
    </comment>
    <comment ref="G240" authorId="0" shapeId="0" xr:uid="{3875A64C-DA06-4FB6-A0B1-EE27FB6991C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43" authorId="0" shapeId="0" xr:uid="{5E482913-7B31-4DEB-BA78-70854212CDE6}">
      <text>
        <r>
          <rPr>
            <b/>
            <sz val="9"/>
            <color indexed="81"/>
            <rFont val="Tahoma"/>
            <family val="2"/>
          </rPr>
          <t>europe-bfc:</t>
        </r>
        <r>
          <rPr>
            <sz val="9"/>
            <color indexed="81"/>
            <rFont val="Tahoma"/>
            <family val="2"/>
          </rPr>
          <t xml:space="preserve">
montant inscrit sur la fiche de paie</t>
        </r>
      </text>
    </comment>
    <comment ref="C243" authorId="0" shapeId="0" xr:uid="{4DFD7486-668C-4C03-B19F-7A28B07F4BF5}">
      <text>
        <r>
          <rPr>
            <b/>
            <sz val="9"/>
            <color indexed="81"/>
            <rFont val="Tahoma"/>
            <family val="2"/>
          </rPr>
          <t>europe-bfc:</t>
        </r>
        <r>
          <rPr>
            <sz val="9"/>
            <color indexed="81"/>
            <rFont val="Tahoma"/>
            <family val="2"/>
          </rPr>
          <t xml:space="preserve">
montant inscrit sur la fiche de paie</t>
        </r>
      </text>
    </comment>
    <comment ref="F243" authorId="0" shapeId="0" xr:uid="{3D8CAFDB-73CA-4144-AF71-C06E3EAC8B2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43" authorId="1" shapeId="0" xr:uid="{95BE9905-800E-4F68-8886-9729B26C52D5}">
      <text>
        <r>
          <rPr>
            <b/>
            <sz val="9"/>
            <color indexed="81"/>
            <rFont val="Tahoma"/>
            <family val="2"/>
          </rPr>
          <t>Europe-bfc :</t>
        </r>
        <r>
          <rPr>
            <sz val="9"/>
            <color indexed="81"/>
            <rFont val="Tahoma"/>
            <family val="2"/>
          </rPr>
          <t xml:space="preserve">
L'acquittement est justifié par la production des bulletins de salaire</t>
        </r>
      </text>
    </comment>
    <comment ref="S262" authorId="0" shapeId="0" xr:uid="{07E0210D-9E45-41C1-9820-14C1EDD0E2F4}">
      <text>
        <r>
          <rPr>
            <b/>
            <sz val="9"/>
            <color indexed="81"/>
            <rFont val="Tahoma"/>
            <family val="2"/>
          </rPr>
          <t>europe-bfc:</t>
        </r>
        <r>
          <rPr>
            <sz val="9"/>
            <color indexed="81"/>
            <rFont val="Tahoma"/>
            <family val="2"/>
          </rPr>
          <t xml:space="preserve">
n°mois</t>
        </r>
      </text>
    </comment>
    <comment ref="T262" authorId="0" shapeId="0" xr:uid="{CA7F20FE-DDD3-4ACA-A4ED-E06CAF155AAD}">
      <text>
        <r>
          <rPr>
            <b/>
            <sz val="9"/>
            <color indexed="81"/>
            <rFont val="Tahoma"/>
            <family val="2"/>
          </rPr>
          <t>europe-bfc :</t>
        </r>
        <r>
          <rPr>
            <sz val="9"/>
            <color indexed="81"/>
            <rFont val="Tahoma"/>
            <family val="2"/>
          </rPr>
          <t xml:space="preserve">
1ère date d'acquittement</t>
        </r>
      </text>
    </comment>
    <comment ref="G263" authorId="0" shapeId="0" xr:uid="{06187A57-BD0D-4098-984D-CB2E92FFA83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66" authorId="0" shapeId="0" xr:uid="{E3BF7C01-5139-42D5-B5DD-855CC195587E}">
      <text>
        <r>
          <rPr>
            <b/>
            <sz val="9"/>
            <color indexed="81"/>
            <rFont val="Tahoma"/>
            <family val="2"/>
          </rPr>
          <t>europe-bfc:</t>
        </r>
        <r>
          <rPr>
            <sz val="9"/>
            <color indexed="81"/>
            <rFont val="Tahoma"/>
            <family val="2"/>
          </rPr>
          <t xml:space="preserve">
montant inscrit sur la fiche de paie</t>
        </r>
      </text>
    </comment>
    <comment ref="C266" authorId="0" shapeId="0" xr:uid="{D2506FCD-ACB1-4F56-8452-1EBB3ECF58CE}">
      <text>
        <r>
          <rPr>
            <b/>
            <sz val="9"/>
            <color indexed="81"/>
            <rFont val="Tahoma"/>
            <family val="2"/>
          </rPr>
          <t>europe-bfc:</t>
        </r>
        <r>
          <rPr>
            <sz val="9"/>
            <color indexed="81"/>
            <rFont val="Tahoma"/>
            <family val="2"/>
          </rPr>
          <t xml:space="preserve">
montant inscrit sur la fiche de paie</t>
        </r>
      </text>
    </comment>
    <comment ref="F266" authorId="0" shapeId="0" xr:uid="{5153D96E-0E67-459A-B026-5044493E6CF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66" authorId="1" shapeId="0" xr:uid="{47D0998D-9684-4369-A450-002BE5F13194}">
      <text>
        <r>
          <rPr>
            <b/>
            <sz val="9"/>
            <color indexed="81"/>
            <rFont val="Tahoma"/>
            <family val="2"/>
          </rPr>
          <t>Europe-bfc :</t>
        </r>
        <r>
          <rPr>
            <sz val="9"/>
            <color indexed="81"/>
            <rFont val="Tahoma"/>
            <family val="2"/>
          </rPr>
          <t xml:space="preserve">
L'acquittement est justifié par la production des bulletins de salaire</t>
        </r>
      </text>
    </comment>
    <comment ref="S285" authorId="0" shapeId="0" xr:uid="{C7B6004E-A68A-4E91-B93A-0C509ABEED8B}">
      <text>
        <r>
          <rPr>
            <b/>
            <sz val="9"/>
            <color indexed="81"/>
            <rFont val="Tahoma"/>
            <family val="2"/>
          </rPr>
          <t>europe-bfc:</t>
        </r>
        <r>
          <rPr>
            <sz val="9"/>
            <color indexed="81"/>
            <rFont val="Tahoma"/>
            <family val="2"/>
          </rPr>
          <t xml:space="preserve">
n°mois</t>
        </r>
      </text>
    </comment>
    <comment ref="T285" authorId="0" shapeId="0" xr:uid="{CAB83D69-9339-405A-ACD5-B55567EC0BB1}">
      <text>
        <r>
          <rPr>
            <b/>
            <sz val="9"/>
            <color indexed="81"/>
            <rFont val="Tahoma"/>
            <family val="2"/>
          </rPr>
          <t>europe-bfc :</t>
        </r>
        <r>
          <rPr>
            <sz val="9"/>
            <color indexed="81"/>
            <rFont val="Tahoma"/>
            <family val="2"/>
          </rPr>
          <t xml:space="preserve">
1ère date d'acquittement</t>
        </r>
      </text>
    </comment>
    <comment ref="G286" authorId="0" shapeId="0" xr:uid="{D81D845F-7F8D-443A-924C-3B0FCDF25689}">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89" authorId="0" shapeId="0" xr:uid="{5E7002BE-17D2-4B3B-948B-5BF0699A3646}">
      <text>
        <r>
          <rPr>
            <b/>
            <sz val="9"/>
            <color indexed="81"/>
            <rFont val="Tahoma"/>
            <family val="2"/>
          </rPr>
          <t>europe-bfc:</t>
        </r>
        <r>
          <rPr>
            <sz val="9"/>
            <color indexed="81"/>
            <rFont val="Tahoma"/>
            <family val="2"/>
          </rPr>
          <t xml:space="preserve">
montant inscrit sur la fiche de paie</t>
        </r>
      </text>
    </comment>
    <comment ref="C289" authorId="0" shapeId="0" xr:uid="{5120C967-80BC-4CA9-BE37-0BE41649AE83}">
      <text>
        <r>
          <rPr>
            <b/>
            <sz val="9"/>
            <color indexed="81"/>
            <rFont val="Tahoma"/>
            <family val="2"/>
          </rPr>
          <t>europe-bfc:</t>
        </r>
        <r>
          <rPr>
            <sz val="9"/>
            <color indexed="81"/>
            <rFont val="Tahoma"/>
            <family val="2"/>
          </rPr>
          <t xml:space="preserve">
montant inscrit sur la fiche de paie</t>
        </r>
      </text>
    </comment>
    <comment ref="F289" authorId="0" shapeId="0" xr:uid="{7D7A173C-1954-4E1D-A56D-F45FCAD975F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89" authorId="1" shapeId="0" xr:uid="{A55665B4-6475-4693-B573-F7BA0FCFD124}">
      <text>
        <r>
          <rPr>
            <b/>
            <sz val="9"/>
            <color indexed="81"/>
            <rFont val="Tahoma"/>
            <family val="2"/>
          </rPr>
          <t>Europe-bfc :</t>
        </r>
        <r>
          <rPr>
            <sz val="9"/>
            <color indexed="81"/>
            <rFont val="Tahoma"/>
            <family val="2"/>
          </rPr>
          <t xml:space="preserve">
L'acquittement est justifié par la production des bulletins de salaire</t>
        </r>
      </text>
    </comment>
    <comment ref="S308" authorId="0" shapeId="0" xr:uid="{1BBBF51B-6399-487A-8EDD-CDCA1E7E0CA8}">
      <text>
        <r>
          <rPr>
            <b/>
            <sz val="9"/>
            <color indexed="81"/>
            <rFont val="Tahoma"/>
            <family val="2"/>
          </rPr>
          <t>europe-bfc:</t>
        </r>
        <r>
          <rPr>
            <sz val="9"/>
            <color indexed="81"/>
            <rFont val="Tahoma"/>
            <family val="2"/>
          </rPr>
          <t xml:space="preserve">
n°mois</t>
        </r>
      </text>
    </comment>
    <comment ref="T308" authorId="0" shapeId="0" xr:uid="{806466C8-880A-43D8-9948-03B8DEA58E9D}">
      <text>
        <r>
          <rPr>
            <b/>
            <sz val="9"/>
            <color indexed="81"/>
            <rFont val="Tahoma"/>
            <family val="2"/>
          </rPr>
          <t>europe-bfc :</t>
        </r>
        <r>
          <rPr>
            <sz val="9"/>
            <color indexed="81"/>
            <rFont val="Tahoma"/>
            <family val="2"/>
          </rPr>
          <t xml:space="preserve">
1ère date d'acquittement</t>
        </r>
      </text>
    </comment>
    <comment ref="G309" authorId="0" shapeId="0" xr:uid="{9AB7A4BC-F277-41AB-A910-16B3C4FDB4D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12" authorId="0" shapeId="0" xr:uid="{44EE199E-836F-47B3-B0B6-D55C23BA8B1D}">
      <text>
        <r>
          <rPr>
            <b/>
            <sz val="9"/>
            <color indexed="81"/>
            <rFont val="Tahoma"/>
            <family val="2"/>
          </rPr>
          <t>europe-bfc:</t>
        </r>
        <r>
          <rPr>
            <sz val="9"/>
            <color indexed="81"/>
            <rFont val="Tahoma"/>
            <family val="2"/>
          </rPr>
          <t xml:space="preserve">
montant inscrit sur la fiche de paie</t>
        </r>
      </text>
    </comment>
    <comment ref="C312" authorId="0" shapeId="0" xr:uid="{095FEC50-8C49-42E5-B2B8-128B1DC6CC7A}">
      <text>
        <r>
          <rPr>
            <b/>
            <sz val="9"/>
            <color indexed="81"/>
            <rFont val="Tahoma"/>
            <family val="2"/>
          </rPr>
          <t>europe-bfc:</t>
        </r>
        <r>
          <rPr>
            <sz val="9"/>
            <color indexed="81"/>
            <rFont val="Tahoma"/>
            <family val="2"/>
          </rPr>
          <t xml:space="preserve">
montant inscrit sur la fiche de paie</t>
        </r>
      </text>
    </comment>
    <comment ref="F312" authorId="0" shapeId="0" xr:uid="{9D39D2F4-34B3-4526-81F6-E3EB55993A23}">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12" authorId="1" shapeId="0" xr:uid="{E99CF318-1BF6-4519-BC05-6D525F2620D7}">
      <text>
        <r>
          <rPr>
            <b/>
            <sz val="9"/>
            <color indexed="81"/>
            <rFont val="Tahoma"/>
            <family val="2"/>
          </rPr>
          <t>Europe-bfc :</t>
        </r>
        <r>
          <rPr>
            <sz val="9"/>
            <color indexed="81"/>
            <rFont val="Tahoma"/>
            <family val="2"/>
          </rPr>
          <t xml:space="preserve">
L'acquittement est justifié par la production des bulletins de salaire</t>
        </r>
      </text>
    </comment>
    <comment ref="S331" authorId="0" shapeId="0" xr:uid="{9F97662D-7C3F-42A1-999E-91DC4F746DFD}">
      <text>
        <r>
          <rPr>
            <b/>
            <sz val="9"/>
            <color indexed="81"/>
            <rFont val="Tahoma"/>
            <family val="2"/>
          </rPr>
          <t>europe-bfc:</t>
        </r>
        <r>
          <rPr>
            <sz val="9"/>
            <color indexed="81"/>
            <rFont val="Tahoma"/>
            <family val="2"/>
          </rPr>
          <t xml:space="preserve">
n°mois</t>
        </r>
      </text>
    </comment>
    <comment ref="T331" authorId="0" shapeId="0" xr:uid="{C9C41B80-3AA0-4A0A-8688-F86718D52509}">
      <text>
        <r>
          <rPr>
            <b/>
            <sz val="9"/>
            <color indexed="81"/>
            <rFont val="Tahoma"/>
            <family val="2"/>
          </rPr>
          <t>europe-bfc :</t>
        </r>
        <r>
          <rPr>
            <sz val="9"/>
            <color indexed="81"/>
            <rFont val="Tahoma"/>
            <family val="2"/>
          </rPr>
          <t xml:space="preserve">
1ère date d'acquittement</t>
        </r>
      </text>
    </comment>
    <comment ref="G332" authorId="0" shapeId="0" xr:uid="{80D9360C-7557-48BC-BB34-07C17B04FEBC}">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35" authorId="0" shapeId="0" xr:uid="{18E6C28F-7954-4731-BA9C-3F59D307C983}">
      <text>
        <r>
          <rPr>
            <b/>
            <sz val="9"/>
            <color indexed="81"/>
            <rFont val="Tahoma"/>
            <family val="2"/>
          </rPr>
          <t>europe-bfc:</t>
        </r>
        <r>
          <rPr>
            <sz val="9"/>
            <color indexed="81"/>
            <rFont val="Tahoma"/>
            <family val="2"/>
          </rPr>
          <t xml:space="preserve">
montant inscrit sur la fiche de paie</t>
        </r>
      </text>
    </comment>
    <comment ref="C335" authorId="0" shapeId="0" xr:uid="{B10A0DE7-0FB5-460E-9B84-8E6DB877AA35}">
      <text>
        <r>
          <rPr>
            <b/>
            <sz val="9"/>
            <color indexed="81"/>
            <rFont val="Tahoma"/>
            <family val="2"/>
          </rPr>
          <t>europe-bfc:</t>
        </r>
        <r>
          <rPr>
            <sz val="9"/>
            <color indexed="81"/>
            <rFont val="Tahoma"/>
            <family val="2"/>
          </rPr>
          <t xml:space="preserve">
montant inscrit sur la fiche de paie</t>
        </r>
      </text>
    </comment>
    <comment ref="F335" authorId="0" shapeId="0" xr:uid="{954039CD-2F24-44A3-885A-C139C5E358CE}">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35" authorId="1" shapeId="0" xr:uid="{662566D7-3309-4E7E-8172-F22C35B29ED7}">
      <text>
        <r>
          <rPr>
            <b/>
            <sz val="9"/>
            <color indexed="81"/>
            <rFont val="Tahoma"/>
            <family val="2"/>
          </rPr>
          <t>Europe-bfc :</t>
        </r>
        <r>
          <rPr>
            <sz val="9"/>
            <color indexed="81"/>
            <rFont val="Tahoma"/>
            <family val="2"/>
          </rPr>
          <t xml:space="preserve">
L'acquittement est justifié par la production des bulletins de salaire</t>
        </r>
      </text>
    </comment>
    <comment ref="S354" authorId="0" shapeId="0" xr:uid="{F5EAEFA4-129D-44C0-9569-4F3EF892E8B1}">
      <text>
        <r>
          <rPr>
            <b/>
            <sz val="9"/>
            <color indexed="81"/>
            <rFont val="Tahoma"/>
            <family val="2"/>
          </rPr>
          <t>europe-bfc:</t>
        </r>
        <r>
          <rPr>
            <sz val="9"/>
            <color indexed="81"/>
            <rFont val="Tahoma"/>
            <family val="2"/>
          </rPr>
          <t xml:space="preserve">
n°mois</t>
        </r>
      </text>
    </comment>
    <comment ref="T354" authorId="0" shapeId="0" xr:uid="{808554CB-114C-460D-A455-4ED15AB7351E}">
      <text>
        <r>
          <rPr>
            <b/>
            <sz val="9"/>
            <color indexed="81"/>
            <rFont val="Tahoma"/>
            <family val="2"/>
          </rPr>
          <t>europe-bfc :</t>
        </r>
        <r>
          <rPr>
            <sz val="9"/>
            <color indexed="81"/>
            <rFont val="Tahoma"/>
            <family val="2"/>
          </rPr>
          <t xml:space="preserve">
1ère date d'acquittement</t>
        </r>
      </text>
    </comment>
    <comment ref="G355" authorId="0" shapeId="0" xr:uid="{0017F558-F665-464A-B5BB-06C96826FC29}">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58" authorId="0" shapeId="0" xr:uid="{B14E84FA-883E-440B-9FE5-4232120CA0B6}">
      <text>
        <r>
          <rPr>
            <b/>
            <sz val="9"/>
            <color indexed="81"/>
            <rFont val="Tahoma"/>
            <family val="2"/>
          </rPr>
          <t>europe-bfc:</t>
        </r>
        <r>
          <rPr>
            <sz val="9"/>
            <color indexed="81"/>
            <rFont val="Tahoma"/>
            <family val="2"/>
          </rPr>
          <t xml:space="preserve">
montant inscrit sur la fiche de paie</t>
        </r>
      </text>
    </comment>
    <comment ref="C358" authorId="0" shapeId="0" xr:uid="{1225DFCD-08C1-4A03-978F-316E7DBA0335}">
      <text>
        <r>
          <rPr>
            <b/>
            <sz val="9"/>
            <color indexed="81"/>
            <rFont val="Tahoma"/>
            <family val="2"/>
          </rPr>
          <t>europe-bfc:</t>
        </r>
        <r>
          <rPr>
            <sz val="9"/>
            <color indexed="81"/>
            <rFont val="Tahoma"/>
            <family val="2"/>
          </rPr>
          <t xml:space="preserve">
montant inscrit sur la fiche de paie</t>
        </r>
      </text>
    </comment>
    <comment ref="F358" authorId="0" shapeId="0" xr:uid="{A8C67217-BA1D-492A-9E33-0271CDBF08B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58" authorId="1" shapeId="0" xr:uid="{99CFA9FE-4D77-4F6E-90B9-FFEC634FB91F}">
      <text>
        <r>
          <rPr>
            <b/>
            <sz val="9"/>
            <color indexed="81"/>
            <rFont val="Tahoma"/>
            <family val="2"/>
          </rPr>
          <t>Europe-bfc :</t>
        </r>
        <r>
          <rPr>
            <sz val="9"/>
            <color indexed="81"/>
            <rFont val="Tahoma"/>
            <family val="2"/>
          </rPr>
          <t xml:space="preserve">
L'acquittement est justifié par la production des bulletins de salaire</t>
        </r>
      </text>
    </comment>
    <comment ref="S377" authorId="0" shapeId="0" xr:uid="{F23A6C4A-4171-4CBD-90D9-D414186F9592}">
      <text>
        <r>
          <rPr>
            <b/>
            <sz val="9"/>
            <color indexed="81"/>
            <rFont val="Tahoma"/>
            <family val="2"/>
          </rPr>
          <t>europe-bfc:</t>
        </r>
        <r>
          <rPr>
            <sz val="9"/>
            <color indexed="81"/>
            <rFont val="Tahoma"/>
            <family val="2"/>
          </rPr>
          <t xml:space="preserve">
n°mois</t>
        </r>
      </text>
    </comment>
    <comment ref="T377" authorId="0" shapeId="0" xr:uid="{F46B472B-4B44-408D-80A2-C1840A93784A}">
      <text>
        <r>
          <rPr>
            <b/>
            <sz val="9"/>
            <color indexed="81"/>
            <rFont val="Tahoma"/>
            <family val="2"/>
          </rPr>
          <t>europe-bfc :</t>
        </r>
        <r>
          <rPr>
            <sz val="9"/>
            <color indexed="81"/>
            <rFont val="Tahoma"/>
            <family val="2"/>
          </rPr>
          <t xml:space="preserve">
1ère date d'acquittement</t>
        </r>
      </text>
    </comment>
    <comment ref="G378" authorId="0" shapeId="0" xr:uid="{A1B7624E-AFF3-41D5-A06E-B1803E0ACFBD}">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81" authorId="0" shapeId="0" xr:uid="{7CCE6458-5163-459B-BF01-D62B9BF508F3}">
      <text>
        <r>
          <rPr>
            <b/>
            <sz val="9"/>
            <color indexed="81"/>
            <rFont val="Tahoma"/>
            <family val="2"/>
          </rPr>
          <t>europe-bfc:</t>
        </r>
        <r>
          <rPr>
            <sz val="9"/>
            <color indexed="81"/>
            <rFont val="Tahoma"/>
            <family val="2"/>
          </rPr>
          <t xml:space="preserve">
montant inscrit sur la fiche de paie</t>
        </r>
      </text>
    </comment>
    <comment ref="C381" authorId="0" shapeId="0" xr:uid="{E718636E-F46D-4490-A7C9-07C2D1516A74}">
      <text>
        <r>
          <rPr>
            <b/>
            <sz val="9"/>
            <color indexed="81"/>
            <rFont val="Tahoma"/>
            <family val="2"/>
          </rPr>
          <t>europe-bfc:</t>
        </r>
        <r>
          <rPr>
            <sz val="9"/>
            <color indexed="81"/>
            <rFont val="Tahoma"/>
            <family val="2"/>
          </rPr>
          <t xml:space="preserve">
montant inscrit sur la fiche de paie</t>
        </r>
      </text>
    </comment>
    <comment ref="F381" authorId="0" shapeId="0" xr:uid="{4E536159-DEAA-472E-B8E8-2E9D098699DD}">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81" authorId="1" shapeId="0" xr:uid="{340D24CA-F757-48F2-8FB8-1A0C0683E43F}">
      <text>
        <r>
          <rPr>
            <b/>
            <sz val="9"/>
            <color indexed="81"/>
            <rFont val="Tahoma"/>
            <family val="2"/>
          </rPr>
          <t>Europe-bfc :</t>
        </r>
        <r>
          <rPr>
            <sz val="9"/>
            <color indexed="81"/>
            <rFont val="Tahoma"/>
            <family val="2"/>
          </rPr>
          <t xml:space="preserve">
L'acquittement est justifié par la production des bulletins de salaire</t>
        </r>
      </text>
    </comment>
    <comment ref="S400" authorId="0" shapeId="0" xr:uid="{B3FD1D63-1C83-4FF7-82A7-0CDDECB1ED5D}">
      <text>
        <r>
          <rPr>
            <b/>
            <sz val="9"/>
            <color indexed="81"/>
            <rFont val="Tahoma"/>
            <family val="2"/>
          </rPr>
          <t>europe-bfc:</t>
        </r>
        <r>
          <rPr>
            <sz val="9"/>
            <color indexed="81"/>
            <rFont val="Tahoma"/>
            <family val="2"/>
          </rPr>
          <t xml:space="preserve">
n°mois</t>
        </r>
      </text>
    </comment>
    <comment ref="T400" authorId="0" shapeId="0" xr:uid="{0AC52DDA-A3A8-472C-B097-2AEDAEC14A3E}">
      <text>
        <r>
          <rPr>
            <b/>
            <sz val="9"/>
            <color indexed="81"/>
            <rFont val="Tahoma"/>
            <family val="2"/>
          </rPr>
          <t>europe-bfc :</t>
        </r>
        <r>
          <rPr>
            <sz val="9"/>
            <color indexed="81"/>
            <rFont val="Tahoma"/>
            <family val="2"/>
          </rPr>
          <t xml:space="preserve">
1ère date d'acquittement</t>
        </r>
      </text>
    </comment>
    <comment ref="G401" authorId="0" shapeId="0" xr:uid="{8D048A68-B3B0-4EA8-97F0-5A1ED0B8EE30}">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04" authorId="0" shapeId="0" xr:uid="{6275AD9E-E94C-4898-96E2-085AC56AAE7E}">
      <text>
        <r>
          <rPr>
            <b/>
            <sz val="9"/>
            <color indexed="81"/>
            <rFont val="Tahoma"/>
            <family val="2"/>
          </rPr>
          <t>europe-bfc:</t>
        </r>
        <r>
          <rPr>
            <sz val="9"/>
            <color indexed="81"/>
            <rFont val="Tahoma"/>
            <family val="2"/>
          </rPr>
          <t xml:space="preserve">
montant inscrit sur la fiche de paie</t>
        </r>
      </text>
    </comment>
    <comment ref="C404" authorId="0" shapeId="0" xr:uid="{67A12B63-13E9-450C-BAD6-5606E8B64D9C}">
      <text>
        <r>
          <rPr>
            <b/>
            <sz val="9"/>
            <color indexed="81"/>
            <rFont val="Tahoma"/>
            <family val="2"/>
          </rPr>
          <t>europe-bfc:</t>
        </r>
        <r>
          <rPr>
            <sz val="9"/>
            <color indexed="81"/>
            <rFont val="Tahoma"/>
            <family val="2"/>
          </rPr>
          <t xml:space="preserve">
montant inscrit sur la fiche de paie</t>
        </r>
      </text>
    </comment>
    <comment ref="F404" authorId="0" shapeId="0" xr:uid="{68E0F8E8-EEA5-4D57-8E83-AA1F6260BCA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04" authorId="1" shapeId="0" xr:uid="{BE2CC3B0-E5F9-4E3C-A497-C2E054D658BD}">
      <text>
        <r>
          <rPr>
            <b/>
            <sz val="9"/>
            <color indexed="81"/>
            <rFont val="Tahoma"/>
            <family val="2"/>
          </rPr>
          <t>Europe-bfc :</t>
        </r>
        <r>
          <rPr>
            <sz val="9"/>
            <color indexed="81"/>
            <rFont val="Tahoma"/>
            <family val="2"/>
          </rPr>
          <t xml:space="preserve">
L'acquittement est justifié par la production des bulletins de salaire</t>
        </r>
      </text>
    </comment>
    <comment ref="S423" authorId="0" shapeId="0" xr:uid="{927650D7-11BC-40F9-8FE9-B8A7D8806948}">
      <text>
        <r>
          <rPr>
            <b/>
            <sz val="9"/>
            <color indexed="81"/>
            <rFont val="Tahoma"/>
            <family val="2"/>
          </rPr>
          <t>europe-bfc:</t>
        </r>
        <r>
          <rPr>
            <sz val="9"/>
            <color indexed="81"/>
            <rFont val="Tahoma"/>
            <family val="2"/>
          </rPr>
          <t xml:space="preserve">
n°mois</t>
        </r>
      </text>
    </comment>
    <comment ref="T423" authorId="0" shapeId="0" xr:uid="{2CD75405-E923-4868-8642-926D2DF33196}">
      <text>
        <r>
          <rPr>
            <b/>
            <sz val="9"/>
            <color indexed="81"/>
            <rFont val="Tahoma"/>
            <family val="2"/>
          </rPr>
          <t>europe-bfc :</t>
        </r>
        <r>
          <rPr>
            <sz val="9"/>
            <color indexed="81"/>
            <rFont val="Tahoma"/>
            <family val="2"/>
          </rPr>
          <t xml:space="preserve">
1ère date d'acquittement</t>
        </r>
      </text>
    </comment>
    <comment ref="G424" authorId="0" shapeId="0" xr:uid="{FDBC72C3-F17E-4A36-ACE5-155D6591A5E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27" authorId="0" shapeId="0" xr:uid="{C7BEF12A-558D-437B-9F2F-B9C993897BED}">
      <text>
        <r>
          <rPr>
            <b/>
            <sz val="9"/>
            <color indexed="81"/>
            <rFont val="Tahoma"/>
            <family val="2"/>
          </rPr>
          <t>europe-bfc:</t>
        </r>
        <r>
          <rPr>
            <sz val="9"/>
            <color indexed="81"/>
            <rFont val="Tahoma"/>
            <family val="2"/>
          </rPr>
          <t xml:space="preserve">
montant inscrit sur la fiche de paie</t>
        </r>
      </text>
    </comment>
    <comment ref="C427" authorId="0" shapeId="0" xr:uid="{1370495F-C78F-4CFA-BD01-16C63FF51900}">
      <text>
        <r>
          <rPr>
            <b/>
            <sz val="9"/>
            <color indexed="81"/>
            <rFont val="Tahoma"/>
            <family val="2"/>
          </rPr>
          <t>europe-bfc:</t>
        </r>
        <r>
          <rPr>
            <sz val="9"/>
            <color indexed="81"/>
            <rFont val="Tahoma"/>
            <family val="2"/>
          </rPr>
          <t xml:space="preserve">
montant inscrit sur la fiche de paie</t>
        </r>
      </text>
    </comment>
    <comment ref="F427" authorId="0" shapeId="0" xr:uid="{2D0B8CEA-4AA5-4D88-A544-8AB933B25A0E}">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27" authorId="1" shapeId="0" xr:uid="{60FB0477-44F6-444F-8B47-588CA2871876}">
      <text>
        <r>
          <rPr>
            <b/>
            <sz val="9"/>
            <color indexed="81"/>
            <rFont val="Tahoma"/>
            <family val="2"/>
          </rPr>
          <t>Europe-bfc :</t>
        </r>
        <r>
          <rPr>
            <sz val="9"/>
            <color indexed="81"/>
            <rFont val="Tahoma"/>
            <family val="2"/>
          </rPr>
          <t xml:space="preserve">
L'acquittement est justifié par la production des bulletins de salaire</t>
        </r>
      </text>
    </comment>
    <comment ref="S446" authorId="0" shapeId="0" xr:uid="{993EDD5A-3140-42C5-9DF1-83E1827CDA62}">
      <text>
        <r>
          <rPr>
            <b/>
            <sz val="9"/>
            <color indexed="81"/>
            <rFont val="Tahoma"/>
            <family val="2"/>
          </rPr>
          <t>europe-bfc:</t>
        </r>
        <r>
          <rPr>
            <sz val="9"/>
            <color indexed="81"/>
            <rFont val="Tahoma"/>
            <family val="2"/>
          </rPr>
          <t xml:space="preserve">
n°mois</t>
        </r>
      </text>
    </comment>
    <comment ref="T446" authorId="0" shapeId="0" xr:uid="{5DE71A94-AA42-4C10-B341-948D7624DB88}">
      <text>
        <r>
          <rPr>
            <b/>
            <sz val="9"/>
            <color indexed="81"/>
            <rFont val="Tahoma"/>
            <family val="2"/>
          </rPr>
          <t>europe-bfc :</t>
        </r>
        <r>
          <rPr>
            <sz val="9"/>
            <color indexed="81"/>
            <rFont val="Tahoma"/>
            <family val="2"/>
          </rPr>
          <t xml:space="preserve">
1ère date d'acquittement</t>
        </r>
      </text>
    </comment>
    <comment ref="G447" authorId="0" shapeId="0" xr:uid="{D23C4F63-3A25-4529-82AC-C5CB113438C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50" authorId="0" shapeId="0" xr:uid="{80F67494-4548-4D15-A2A3-6D267B287ED2}">
      <text>
        <r>
          <rPr>
            <b/>
            <sz val="9"/>
            <color indexed="81"/>
            <rFont val="Tahoma"/>
            <family val="2"/>
          </rPr>
          <t>europe-bfc:</t>
        </r>
        <r>
          <rPr>
            <sz val="9"/>
            <color indexed="81"/>
            <rFont val="Tahoma"/>
            <family val="2"/>
          </rPr>
          <t xml:space="preserve">
montant inscrit sur la fiche de paie</t>
        </r>
      </text>
    </comment>
    <comment ref="C450" authorId="0" shapeId="0" xr:uid="{2039A4B4-B4E3-4338-B46E-22360A5ECED6}">
      <text>
        <r>
          <rPr>
            <b/>
            <sz val="9"/>
            <color indexed="81"/>
            <rFont val="Tahoma"/>
            <family val="2"/>
          </rPr>
          <t>europe-bfc:</t>
        </r>
        <r>
          <rPr>
            <sz val="9"/>
            <color indexed="81"/>
            <rFont val="Tahoma"/>
            <family val="2"/>
          </rPr>
          <t xml:space="preserve">
montant inscrit sur la fiche de paie</t>
        </r>
      </text>
    </comment>
    <comment ref="F450" authorId="0" shapeId="0" xr:uid="{DAD7EA34-CB01-4C1C-A64D-76D3B962ABA7}">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50" authorId="1" shapeId="0" xr:uid="{4F70AD15-3498-4592-BA76-4C3E87284955}">
      <text>
        <r>
          <rPr>
            <b/>
            <sz val="9"/>
            <color indexed="81"/>
            <rFont val="Tahoma"/>
            <family val="2"/>
          </rPr>
          <t>Europe-bfc :</t>
        </r>
        <r>
          <rPr>
            <sz val="9"/>
            <color indexed="81"/>
            <rFont val="Tahoma"/>
            <family val="2"/>
          </rPr>
          <t xml:space="preserve">
L'acquittement est justifié par la production des bulletins de salaire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12" authorId="0" shapeId="0" xr:uid="{9457C1B6-6630-4299-83E0-1675135F07AE}">
      <text>
        <r>
          <rPr>
            <b/>
            <sz val="9"/>
            <color indexed="81"/>
            <rFont val="Tahoma"/>
            <family val="2"/>
          </rPr>
          <t>europe-bfc :</t>
        </r>
        <r>
          <rPr>
            <sz val="9"/>
            <color indexed="81"/>
            <rFont val="Tahoma"/>
            <family val="2"/>
          </rPr>
          <t xml:space="preserve">
hors véhicules de service</t>
        </r>
      </text>
    </comment>
    <comment ref="F12" authorId="0" shapeId="0" xr:uid="{22D0CF7A-F3E9-4DDE-9083-DE8E300BAF50}">
      <text>
        <r>
          <rPr>
            <b/>
            <sz val="9"/>
            <color indexed="81"/>
            <rFont val="Tahoma"/>
            <family val="2"/>
          </rPr>
          <t>europe-bfc :</t>
        </r>
        <r>
          <rPr>
            <sz val="9"/>
            <color indexed="81"/>
            <rFont val="Tahoma"/>
            <family val="2"/>
          </rPr>
          <t xml:space="preserve">
péage, stationnement, etc.</t>
        </r>
      </text>
    </comment>
    <comment ref="I12" authorId="0" shapeId="0" xr:uid="{F047E944-9966-4DEB-B5C0-E0C1331E291A}">
      <text>
        <r>
          <rPr>
            <b/>
            <sz val="9"/>
            <color indexed="81"/>
            <rFont val="Tahoma"/>
            <family val="2"/>
          </rPr>
          <t>europe-bfc :</t>
        </r>
        <r>
          <rPr>
            <sz val="9"/>
            <color indexed="81"/>
            <rFont val="Tahoma"/>
            <family val="2"/>
          </rPr>
          <t xml:space="preserve">
virement bancaire, chèque bancaire, sur bulletin de salaire, etc.</t>
        </r>
      </text>
    </comment>
    <comment ref="J12" authorId="0" shapeId="0" xr:uid="{49813D41-5864-432E-85DD-9881EA21F91D}">
      <text>
        <r>
          <rPr>
            <b/>
            <sz val="9"/>
            <color indexed="81"/>
            <rFont val="Tahoma"/>
            <family val="2"/>
          </rPr>
          <t>europe-bfc :</t>
        </r>
        <r>
          <rPr>
            <sz val="9"/>
            <color indexed="81"/>
            <rFont val="Tahoma"/>
            <family val="2"/>
          </rPr>
          <t xml:space="preserve">
date de décaissement du compte bancaire de la structure bénéficiaire des fonds UE</t>
        </r>
      </text>
    </comment>
    <comment ref="E34" authorId="0" shapeId="0" xr:uid="{A9039DF2-C280-486C-8C8E-EFD1B9F59862}">
      <text>
        <r>
          <rPr>
            <b/>
            <sz val="9"/>
            <color indexed="81"/>
            <rFont val="Tahoma"/>
            <family val="2"/>
          </rPr>
          <t>europe-bfc :</t>
        </r>
        <r>
          <rPr>
            <sz val="9"/>
            <color indexed="81"/>
            <rFont val="Tahoma"/>
            <family val="2"/>
          </rPr>
          <t xml:space="preserve">
hors véhicules de service</t>
        </r>
      </text>
    </comment>
    <comment ref="F34" authorId="0" shapeId="0" xr:uid="{F8EDBCB9-6281-4B26-BB19-8F51E1CB33F4}">
      <text>
        <r>
          <rPr>
            <b/>
            <sz val="9"/>
            <color indexed="81"/>
            <rFont val="Tahoma"/>
            <family val="2"/>
          </rPr>
          <t>europe-bfc :</t>
        </r>
        <r>
          <rPr>
            <sz val="9"/>
            <color indexed="81"/>
            <rFont val="Tahoma"/>
            <family val="2"/>
          </rPr>
          <t xml:space="preserve">
péage, stationnement, etc.</t>
        </r>
      </text>
    </comment>
    <comment ref="I34" authorId="0" shapeId="0" xr:uid="{1F7AA1A4-FE61-4F5D-A353-703C8B382E3C}">
      <text>
        <r>
          <rPr>
            <b/>
            <sz val="9"/>
            <color indexed="81"/>
            <rFont val="Tahoma"/>
            <family val="2"/>
          </rPr>
          <t>europe-bfc :</t>
        </r>
        <r>
          <rPr>
            <sz val="9"/>
            <color indexed="81"/>
            <rFont val="Tahoma"/>
            <family val="2"/>
          </rPr>
          <t xml:space="preserve">
virement bancaire, chèque bancaire, sur bulletin de salaire, etc.</t>
        </r>
      </text>
    </comment>
    <comment ref="J34" authorId="0" shapeId="0" xr:uid="{D5D1258E-95F6-4C3F-850F-8E782ED236C1}">
      <text>
        <r>
          <rPr>
            <b/>
            <sz val="9"/>
            <color indexed="81"/>
            <rFont val="Tahoma"/>
            <family val="2"/>
          </rPr>
          <t>europe-bfc :</t>
        </r>
        <r>
          <rPr>
            <sz val="9"/>
            <color indexed="81"/>
            <rFont val="Tahoma"/>
            <family val="2"/>
          </rPr>
          <t xml:space="preserve">
date de décaissement du compte bancaire de la structure bénéficiaire des fonds UE</t>
        </r>
      </text>
    </comment>
    <comment ref="E56" authorId="0" shapeId="0" xr:uid="{869AEFE5-8EA6-43DE-80A6-25F97B4C49C7}">
      <text>
        <r>
          <rPr>
            <b/>
            <sz val="9"/>
            <color indexed="81"/>
            <rFont val="Tahoma"/>
            <family val="2"/>
          </rPr>
          <t>europe-bfc :</t>
        </r>
        <r>
          <rPr>
            <sz val="9"/>
            <color indexed="81"/>
            <rFont val="Tahoma"/>
            <family val="2"/>
          </rPr>
          <t xml:space="preserve">
hors véhicules de service</t>
        </r>
      </text>
    </comment>
    <comment ref="F56" authorId="0" shapeId="0" xr:uid="{2F3FB5D3-46D4-4B72-BA8D-7906BAB83EB2}">
      <text>
        <r>
          <rPr>
            <b/>
            <sz val="9"/>
            <color indexed="81"/>
            <rFont val="Tahoma"/>
            <family val="2"/>
          </rPr>
          <t>europe-bfc :</t>
        </r>
        <r>
          <rPr>
            <sz val="9"/>
            <color indexed="81"/>
            <rFont val="Tahoma"/>
            <family val="2"/>
          </rPr>
          <t xml:space="preserve">
péage, stationnement, etc.</t>
        </r>
      </text>
    </comment>
    <comment ref="I56" authorId="0" shapeId="0" xr:uid="{A544B61A-D94C-4D68-B578-E82326E7486D}">
      <text>
        <r>
          <rPr>
            <b/>
            <sz val="9"/>
            <color indexed="81"/>
            <rFont val="Tahoma"/>
            <family val="2"/>
          </rPr>
          <t>europe-bfc :</t>
        </r>
        <r>
          <rPr>
            <sz val="9"/>
            <color indexed="81"/>
            <rFont val="Tahoma"/>
            <family val="2"/>
          </rPr>
          <t xml:space="preserve">
virement bancaire, chèque bancaire, sur bulletin de salaire, etc.</t>
        </r>
      </text>
    </comment>
    <comment ref="J56" authorId="0" shapeId="0" xr:uid="{AEFD5F4A-3623-4F74-8BE2-8AD0B71E6449}">
      <text>
        <r>
          <rPr>
            <b/>
            <sz val="9"/>
            <color indexed="81"/>
            <rFont val="Tahoma"/>
            <family val="2"/>
          </rPr>
          <t>europe-bfc :</t>
        </r>
        <r>
          <rPr>
            <sz val="9"/>
            <color indexed="81"/>
            <rFont val="Tahoma"/>
            <family val="2"/>
          </rPr>
          <t xml:space="preserve">
date de décaissement du compte bancaire de la structure bénéficiaire des fonds UE</t>
        </r>
      </text>
    </comment>
    <comment ref="E79" authorId="0" shapeId="0" xr:uid="{226453D1-FAC1-4DB3-825D-10C5898ABD8E}">
      <text>
        <r>
          <rPr>
            <b/>
            <sz val="9"/>
            <color indexed="81"/>
            <rFont val="Tahoma"/>
            <family val="2"/>
          </rPr>
          <t>europe-bfc :</t>
        </r>
        <r>
          <rPr>
            <sz val="9"/>
            <color indexed="81"/>
            <rFont val="Tahoma"/>
            <family val="2"/>
          </rPr>
          <t xml:space="preserve">
hors véhicules de service</t>
        </r>
      </text>
    </comment>
    <comment ref="F79" authorId="0" shapeId="0" xr:uid="{CED6C192-EF7D-4A0B-9D51-BB72B9F56560}">
      <text>
        <r>
          <rPr>
            <b/>
            <sz val="9"/>
            <color indexed="81"/>
            <rFont val="Tahoma"/>
            <family val="2"/>
          </rPr>
          <t>europe-bfc :</t>
        </r>
        <r>
          <rPr>
            <sz val="9"/>
            <color indexed="81"/>
            <rFont val="Tahoma"/>
            <family val="2"/>
          </rPr>
          <t xml:space="preserve">
péage, stationnement, etc.</t>
        </r>
      </text>
    </comment>
    <comment ref="I79" authorId="0" shapeId="0" xr:uid="{A18EB9C1-9DA3-4DD8-904E-9AAE4FF8B7AA}">
      <text>
        <r>
          <rPr>
            <b/>
            <sz val="9"/>
            <color indexed="81"/>
            <rFont val="Tahoma"/>
            <family val="2"/>
          </rPr>
          <t>europe-bfc :</t>
        </r>
        <r>
          <rPr>
            <sz val="9"/>
            <color indexed="81"/>
            <rFont val="Tahoma"/>
            <family val="2"/>
          </rPr>
          <t xml:space="preserve">
virement bancaire, chèque bancaire, sur bulletin de salaire, etc.</t>
        </r>
      </text>
    </comment>
    <comment ref="J79" authorId="0" shapeId="0" xr:uid="{B8FC60E2-248E-4117-9AA0-4625E0F43EBC}">
      <text>
        <r>
          <rPr>
            <b/>
            <sz val="9"/>
            <color indexed="81"/>
            <rFont val="Tahoma"/>
            <family val="2"/>
          </rPr>
          <t>europe-bfc :</t>
        </r>
        <r>
          <rPr>
            <sz val="9"/>
            <color indexed="81"/>
            <rFont val="Tahoma"/>
            <family val="2"/>
          </rPr>
          <t xml:space="preserve">
date de décaissement du compte bancaire de la structure bénéficiaire des fonds UE</t>
        </r>
      </text>
    </comment>
    <comment ref="E101" authorId="0" shapeId="0" xr:uid="{3A4948ED-C1FA-45A3-AE93-3B0EA4D3FA4D}">
      <text>
        <r>
          <rPr>
            <b/>
            <sz val="9"/>
            <color indexed="81"/>
            <rFont val="Tahoma"/>
            <family val="2"/>
          </rPr>
          <t>europe-bfc :</t>
        </r>
        <r>
          <rPr>
            <sz val="9"/>
            <color indexed="81"/>
            <rFont val="Tahoma"/>
            <family val="2"/>
          </rPr>
          <t xml:space="preserve">
hors véhicules de service</t>
        </r>
      </text>
    </comment>
    <comment ref="F101" authorId="0" shapeId="0" xr:uid="{FFB1A741-21C3-4F8D-B537-689197880A81}">
      <text>
        <r>
          <rPr>
            <b/>
            <sz val="9"/>
            <color indexed="81"/>
            <rFont val="Tahoma"/>
            <family val="2"/>
          </rPr>
          <t>europe-bfc :</t>
        </r>
        <r>
          <rPr>
            <sz val="9"/>
            <color indexed="81"/>
            <rFont val="Tahoma"/>
            <family val="2"/>
          </rPr>
          <t xml:space="preserve">
péage, stationnement, etc.</t>
        </r>
      </text>
    </comment>
    <comment ref="I101" authorId="0" shapeId="0" xr:uid="{CA2A137D-982C-4B9A-8377-895CE136D3AB}">
      <text>
        <r>
          <rPr>
            <b/>
            <sz val="9"/>
            <color indexed="81"/>
            <rFont val="Tahoma"/>
            <family val="2"/>
          </rPr>
          <t>europe-bfc :</t>
        </r>
        <r>
          <rPr>
            <sz val="9"/>
            <color indexed="81"/>
            <rFont val="Tahoma"/>
            <family val="2"/>
          </rPr>
          <t xml:space="preserve">
virement bancaire, chèque bancaire, sur bulletin de salaire, etc.</t>
        </r>
      </text>
    </comment>
    <comment ref="J101" authorId="0" shapeId="0" xr:uid="{E63129D6-2CEB-43DB-935C-C592B00957E4}">
      <text>
        <r>
          <rPr>
            <b/>
            <sz val="9"/>
            <color indexed="81"/>
            <rFont val="Tahoma"/>
            <family val="2"/>
          </rPr>
          <t>europe-bfc :</t>
        </r>
        <r>
          <rPr>
            <sz val="9"/>
            <color indexed="81"/>
            <rFont val="Tahoma"/>
            <family val="2"/>
          </rPr>
          <t xml:space="preserve">
date de décaissement du compte bancaire de la structure bénéficiaire des fonds UE</t>
        </r>
      </text>
    </comment>
    <comment ref="E123" authorId="0" shapeId="0" xr:uid="{529D6AD0-16AE-4F54-9A77-F6848B46A274}">
      <text>
        <r>
          <rPr>
            <b/>
            <sz val="9"/>
            <color indexed="81"/>
            <rFont val="Tahoma"/>
            <family val="2"/>
          </rPr>
          <t>europe-bfc :</t>
        </r>
        <r>
          <rPr>
            <sz val="9"/>
            <color indexed="81"/>
            <rFont val="Tahoma"/>
            <family val="2"/>
          </rPr>
          <t xml:space="preserve">
hors véhicules de service</t>
        </r>
      </text>
    </comment>
    <comment ref="F123" authorId="0" shapeId="0" xr:uid="{600EF626-036D-4CEA-A49C-15DD66D51FBE}">
      <text>
        <r>
          <rPr>
            <b/>
            <sz val="9"/>
            <color indexed="81"/>
            <rFont val="Tahoma"/>
            <family val="2"/>
          </rPr>
          <t>europe-bfc :</t>
        </r>
        <r>
          <rPr>
            <sz val="9"/>
            <color indexed="81"/>
            <rFont val="Tahoma"/>
            <family val="2"/>
          </rPr>
          <t xml:space="preserve">
péage, stationnement, etc.</t>
        </r>
      </text>
    </comment>
    <comment ref="I123" authorId="0" shapeId="0" xr:uid="{9F2BBF10-B197-4743-86E7-6728770B0BB8}">
      <text>
        <r>
          <rPr>
            <b/>
            <sz val="9"/>
            <color indexed="81"/>
            <rFont val="Tahoma"/>
            <family val="2"/>
          </rPr>
          <t>europe-bfc :</t>
        </r>
        <r>
          <rPr>
            <sz val="9"/>
            <color indexed="81"/>
            <rFont val="Tahoma"/>
            <family val="2"/>
          </rPr>
          <t xml:space="preserve">
virement bancaire, chèque bancaire, sur bulletin de salaire, etc.</t>
        </r>
      </text>
    </comment>
    <comment ref="J123" authorId="0" shapeId="0" xr:uid="{CDEA3146-B400-44B6-AC72-656D05843151}">
      <text>
        <r>
          <rPr>
            <b/>
            <sz val="9"/>
            <color indexed="81"/>
            <rFont val="Tahoma"/>
            <family val="2"/>
          </rPr>
          <t>europe-bfc :</t>
        </r>
        <r>
          <rPr>
            <sz val="9"/>
            <color indexed="81"/>
            <rFont val="Tahoma"/>
            <family val="2"/>
          </rPr>
          <t xml:space="preserve">
date de décaissement du compte bancaire de la structure bénéficiaire des fonds UE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A12" authorId="0" shapeId="0" xr:uid="{1B930915-BC3E-4F9B-967A-2DDAC95C0F1F}">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3" authorId="0" shapeId="0" xr:uid="{7EDB1181-9F5E-408E-82A5-2682AB75AAFD}">
      <text>
        <r>
          <rPr>
            <sz val="9"/>
            <color indexed="81"/>
            <rFont val="Tahoma"/>
            <family val="2"/>
          </rPr>
          <t>Indiquer le nom du titulaire ou du sous-traitant, le cas échéant</t>
        </r>
      </text>
    </comment>
    <comment ref="B13" authorId="0" shapeId="0" xr:uid="{9E592542-9D9F-4F25-83D3-0F6F34772172}">
      <text>
        <r>
          <rPr>
            <sz val="9"/>
            <color indexed="81"/>
            <rFont val="Tahoma"/>
            <family val="2"/>
          </rPr>
          <t>Référence interne de la dépenses (exemple : N° de facture)</t>
        </r>
      </text>
    </comment>
    <comment ref="C13" authorId="0" shapeId="0" xr:uid="{D7FC3846-3AEA-47D4-8E7B-D0CFF4929046}">
      <text>
        <r>
          <rPr>
            <sz val="9"/>
            <color indexed="81"/>
            <rFont val="Tahoma"/>
            <family val="2"/>
          </rPr>
          <t>Date figurant sur la pièce comptable (facture)</t>
        </r>
      </text>
    </comment>
    <comment ref="D13" authorId="0" shapeId="0" xr:uid="{E7FA86DF-6D13-4D7E-B1F5-48702FBFD7ED}">
      <text>
        <r>
          <rPr>
            <sz val="9"/>
            <color indexed="81"/>
            <rFont val="Tahoma"/>
            <family val="2"/>
          </rPr>
          <t>date de débit sur le compte</t>
        </r>
      </text>
    </comment>
    <comment ref="H13" authorId="0" shapeId="0" xr:uid="{D8D62E8E-EE4C-4AF8-B38D-14F5D60C71DF}">
      <text>
        <r>
          <rPr>
            <sz val="9"/>
            <color indexed="81"/>
            <rFont val="Tahoma"/>
            <family val="2"/>
          </rPr>
          <t>HT ou TTC, selon le régime TVA indiqué dans la convention</t>
        </r>
      </text>
    </comment>
    <comment ref="J13" authorId="0" shapeId="0" xr:uid="{4F818596-84C3-4743-9B77-2DE867A097AC}">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3" authorId="0" shapeId="0" xr:uid="{5B9EDBF4-9700-4CD5-9BE1-78A166B5533E}">
      <text>
        <r>
          <rPr>
            <sz val="9"/>
            <color indexed="81"/>
            <rFont val="Tahoma"/>
            <family val="2"/>
          </rPr>
          <t>A renseigner obligatoirement si un montant non présenté est existant</t>
        </r>
      </text>
    </comment>
    <comment ref="L13" authorId="0" shapeId="0" xr:uid="{8229EDC2-1C53-4B84-A92A-6691C629082E}">
      <text>
        <r>
          <rPr>
            <sz val="9"/>
            <color indexed="81"/>
            <rFont val="Tahoma"/>
            <family val="2"/>
          </rPr>
          <t>Calculé automatiquement ; montant à vérifier</t>
        </r>
      </text>
    </comment>
    <comment ref="P13" authorId="0" shapeId="0" xr:uid="{572E920D-45C9-4C92-A004-2EA8A1B14BA3}">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35" authorId="0" shapeId="0" xr:uid="{1F6E46F2-60F6-482B-B800-62FDC3A64BB0}">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36" authorId="0" shapeId="0" xr:uid="{48BFD297-75DF-442A-B051-D09B0B5A603A}">
      <text>
        <r>
          <rPr>
            <sz val="9"/>
            <color indexed="81"/>
            <rFont val="Tahoma"/>
            <family val="2"/>
          </rPr>
          <t>Indiquer le nom du titulaire ou du sous-traitant, le cas échéant</t>
        </r>
      </text>
    </comment>
    <comment ref="B36" authorId="0" shapeId="0" xr:uid="{17569396-EA4B-4DD3-A618-0732EF24FAA8}">
      <text>
        <r>
          <rPr>
            <sz val="9"/>
            <color indexed="81"/>
            <rFont val="Tahoma"/>
            <family val="2"/>
          </rPr>
          <t>Référence interne de la dépenses (exemple : N° de facture)</t>
        </r>
      </text>
    </comment>
    <comment ref="C36" authorId="0" shapeId="0" xr:uid="{99F6A840-6C38-476E-898D-8EFB8F3999C4}">
      <text>
        <r>
          <rPr>
            <sz val="9"/>
            <color indexed="81"/>
            <rFont val="Tahoma"/>
            <family val="2"/>
          </rPr>
          <t>Date figurant sur la pièce comptable (facture)</t>
        </r>
      </text>
    </comment>
    <comment ref="D36" authorId="0" shapeId="0" xr:uid="{7AAB3826-D10B-4DF9-B504-8F52A0F0E319}">
      <text>
        <r>
          <rPr>
            <sz val="9"/>
            <color indexed="81"/>
            <rFont val="Tahoma"/>
            <family val="2"/>
          </rPr>
          <t>date de débit sur le compte</t>
        </r>
      </text>
    </comment>
    <comment ref="H36" authorId="0" shapeId="0" xr:uid="{6ECAC65C-23D3-499E-9C13-0FA457A5EF3E}">
      <text>
        <r>
          <rPr>
            <sz val="9"/>
            <color indexed="81"/>
            <rFont val="Tahoma"/>
            <family val="2"/>
          </rPr>
          <t>HT ou TTC, selon le régime TVA indiqué dans la convention</t>
        </r>
      </text>
    </comment>
    <comment ref="J36" authorId="0" shapeId="0" xr:uid="{862795BC-32F1-4873-B1EF-5207015373CA}">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36" authorId="0" shapeId="0" xr:uid="{BF45803A-04E2-4FF7-BFFA-1D025621B722}">
      <text>
        <r>
          <rPr>
            <sz val="9"/>
            <color indexed="81"/>
            <rFont val="Tahoma"/>
            <family val="2"/>
          </rPr>
          <t>A renseigner obligatoirement si un montant non présenté est existant</t>
        </r>
      </text>
    </comment>
    <comment ref="L36" authorId="0" shapeId="0" xr:uid="{FCC2878E-A27B-45CB-9140-67DACAABD08D}">
      <text>
        <r>
          <rPr>
            <sz val="9"/>
            <color indexed="81"/>
            <rFont val="Tahoma"/>
            <family val="2"/>
          </rPr>
          <t>Calculé automatiquement ; montant à vérifier</t>
        </r>
      </text>
    </comment>
    <comment ref="P36" authorId="0" shapeId="0" xr:uid="{99ABAAC9-5C34-4002-BB47-154061AEAF63}">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58" authorId="0" shapeId="0" xr:uid="{573768AE-9047-47AB-97A2-502707977869}">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59" authorId="0" shapeId="0" xr:uid="{68AEC375-45A9-44BD-BFDB-2DC80C868E2F}">
      <text>
        <r>
          <rPr>
            <sz val="9"/>
            <color indexed="81"/>
            <rFont val="Tahoma"/>
            <family val="2"/>
          </rPr>
          <t>Indiquer le nom du titulaire ou du sous-traitant, le cas échéant</t>
        </r>
      </text>
    </comment>
    <comment ref="B59" authorId="0" shapeId="0" xr:uid="{DE0F147A-98C2-44FE-80E2-8D446716269E}">
      <text>
        <r>
          <rPr>
            <sz val="9"/>
            <color indexed="81"/>
            <rFont val="Tahoma"/>
            <family val="2"/>
          </rPr>
          <t>Référence interne de la dépenses (exemple : N° de facture)</t>
        </r>
      </text>
    </comment>
    <comment ref="C59" authorId="0" shapeId="0" xr:uid="{92D0F102-6B9E-45DA-8F64-3C29F924F8FC}">
      <text>
        <r>
          <rPr>
            <sz val="9"/>
            <color indexed="81"/>
            <rFont val="Tahoma"/>
            <family val="2"/>
          </rPr>
          <t>Date figurant sur la pièce comptable (facture)</t>
        </r>
      </text>
    </comment>
    <comment ref="D59" authorId="0" shapeId="0" xr:uid="{A06895AC-D5F2-488D-94E2-869717C437FD}">
      <text>
        <r>
          <rPr>
            <sz val="9"/>
            <color indexed="81"/>
            <rFont val="Tahoma"/>
            <family val="2"/>
          </rPr>
          <t>date de débit sur le compte</t>
        </r>
      </text>
    </comment>
    <comment ref="H59" authorId="0" shapeId="0" xr:uid="{DBDB8F3E-69E0-47DE-8EDB-BB3A4FC999A3}">
      <text>
        <r>
          <rPr>
            <sz val="9"/>
            <color indexed="81"/>
            <rFont val="Tahoma"/>
            <family val="2"/>
          </rPr>
          <t>HT ou TTC, selon le régime TVA indiqué dans la convention</t>
        </r>
      </text>
    </comment>
    <comment ref="J59" authorId="0" shapeId="0" xr:uid="{C9BB4807-DCA8-44D3-852B-CB08CCF818FC}">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59" authorId="0" shapeId="0" xr:uid="{BE5C5E43-A16D-4D73-B578-245326726980}">
      <text>
        <r>
          <rPr>
            <sz val="9"/>
            <color indexed="81"/>
            <rFont val="Tahoma"/>
            <family val="2"/>
          </rPr>
          <t>A renseigner obligatoirement si un montant non présenté est existant</t>
        </r>
      </text>
    </comment>
    <comment ref="L59" authorId="0" shapeId="0" xr:uid="{F277EA0A-B6E4-4034-ADAA-648F15670187}">
      <text>
        <r>
          <rPr>
            <sz val="9"/>
            <color indexed="81"/>
            <rFont val="Tahoma"/>
            <family val="2"/>
          </rPr>
          <t>Calculé automatiquement ; montant à vérifier</t>
        </r>
      </text>
    </comment>
    <comment ref="P59" authorId="0" shapeId="0" xr:uid="{F8276A0D-18B9-4E71-8654-8F1205D3F833}">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81" authorId="0" shapeId="0" xr:uid="{1CAC769F-9F3A-4378-857A-A475098C1071}">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82" authorId="0" shapeId="0" xr:uid="{C4B7C61D-4EC5-4898-AF6E-C9C4E3B69017}">
      <text>
        <r>
          <rPr>
            <sz val="9"/>
            <color indexed="81"/>
            <rFont val="Tahoma"/>
            <family val="2"/>
          </rPr>
          <t>Indiquer le nom du titulaire ou du sous-traitant, le cas échéant</t>
        </r>
      </text>
    </comment>
    <comment ref="B82" authorId="0" shapeId="0" xr:uid="{298D6349-83B1-4A1A-82B0-0C6F5742F9DA}">
      <text>
        <r>
          <rPr>
            <sz val="9"/>
            <color indexed="81"/>
            <rFont val="Tahoma"/>
            <family val="2"/>
          </rPr>
          <t>Référence interne de la dépenses (exemple : N° de facture)</t>
        </r>
      </text>
    </comment>
    <comment ref="C82" authorId="0" shapeId="0" xr:uid="{83E4ED5C-2464-44C2-AB27-B9C999E53A23}">
      <text>
        <r>
          <rPr>
            <sz val="9"/>
            <color indexed="81"/>
            <rFont val="Tahoma"/>
            <family val="2"/>
          </rPr>
          <t>Date figurant sur la pièce comptable (facture)</t>
        </r>
      </text>
    </comment>
    <comment ref="D82" authorId="0" shapeId="0" xr:uid="{1071025F-787B-4295-8D01-2B21CB221ED4}">
      <text>
        <r>
          <rPr>
            <sz val="9"/>
            <color indexed="81"/>
            <rFont val="Tahoma"/>
            <family val="2"/>
          </rPr>
          <t>date de débit sur le compte</t>
        </r>
      </text>
    </comment>
    <comment ref="H82" authorId="0" shapeId="0" xr:uid="{DBE379F6-4397-4D8E-ABDA-1421EF630B64}">
      <text>
        <r>
          <rPr>
            <sz val="9"/>
            <color indexed="81"/>
            <rFont val="Tahoma"/>
            <family val="2"/>
          </rPr>
          <t>HT ou TTC, selon le régime TVA indiqué dans la convention</t>
        </r>
      </text>
    </comment>
    <comment ref="J82" authorId="0" shapeId="0" xr:uid="{DFA080CB-113B-4BAF-B7B7-66888CEDED71}">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82" authorId="0" shapeId="0" xr:uid="{DD6D6685-6471-4CED-A15A-D7BE3618F6DF}">
      <text>
        <r>
          <rPr>
            <sz val="9"/>
            <color indexed="81"/>
            <rFont val="Tahoma"/>
            <family val="2"/>
          </rPr>
          <t>A renseigner obligatoirement si un montant non présenté est existant</t>
        </r>
      </text>
    </comment>
    <comment ref="L82" authorId="0" shapeId="0" xr:uid="{826A76B6-AC1B-4B49-8878-F6D0FE6AF6CE}">
      <text>
        <r>
          <rPr>
            <sz val="9"/>
            <color indexed="81"/>
            <rFont val="Tahoma"/>
            <family val="2"/>
          </rPr>
          <t>Calculé automatiquement ; montant à vérifier</t>
        </r>
      </text>
    </comment>
    <comment ref="P82" authorId="0" shapeId="0" xr:uid="{5E5F003D-BF67-4742-8925-33591CC88A08}">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04" authorId="0" shapeId="0" xr:uid="{E077554F-FD7B-4204-9032-E63AC7B6A38D}">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05" authorId="0" shapeId="0" xr:uid="{332FDD40-8BF2-494A-8E61-2B92264C2D03}">
      <text>
        <r>
          <rPr>
            <sz val="9"/>
            <color indexed="81"/>
            <rFont val="Tahoma"/>
            <family val="2"/>
          </rPr>
          <t>Indiquer le nom du titulaire ou du sous-traitant, le cas échéant</t>
        </r>
      </text>
    </comment>
    <comment ref="B105" authorId="0" shapeId="0" xr:uid="{9D1ABB88-7020-4439-BC0F-3A6E8E1100F0}">
      <text>
        <r>
          <rPr>
            <sz val="9"/>
            <color indexed="81"/>
            <rFont val="Tahoma"/>
            <family val="2"/>
          </rPr>
          <t>Référence interne de la dépenses (exemple : N° de facture)</t>
        </r>
      </text>
    </comment>
    <comment ref="C105" authorId="0" shapeId="0" xr:uid="{CBED6C7A-D459-4A49-BB42-E838BCF4C34F}">
      <text>
        <r>
          <rPr>
            <sz val="9"/>
            <color indexed="81"/>
            <rFont val="Tahoma"/>
            <family val="2"/>
          </rPr>
          <t>Date figurant sur la pièce comptable (facture)</t>
        </r>
      </text>
    </comment>
    <comment ref="D105" authorId="0" shapeId="0" xr:uid="{850C60B3-71A2-4BA0-A074-BDAF66F95BD0}">
      <text>
        <r>
          <rPr>
            <sz val="9"/>
            <color indexed="81"/>
            <rFont val="Tahoma"/>
            <family val="2"/>
          </rPr>
          <t>date de débit sur le compte</t>
        </r>
      </text>
    </comment>
    <comment ref="H105" authorId="0" shapeId="0" xr:uid="{C993AE95-D9D3-4AB8-9492-1BB800384A9D}">
      <text>
        <r>
          <rPr>
            <sz val="9"/>
            <color indexed="81"/>
            <rFont val="Tahoma"/>
            <family val="2"/>
          </rPr>
          <t>HT ou TTC, selon le régime TVA indiqué dans la convention</t>
        </r>
      </text>
    </comment>
    <comment ref="J105" authorId="0" shapeId="0" xr:uid="{25911F88-61E6-46B2-B6A7-29DFF9ADF425}">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05" authorId="0" shapeId="0" xr:uid="{43896FEC-B7D6-470C-B9A2-317ECA4DAA9C}">
      <text>
        <r>
          <rPr>
            <sz val="9"/>
            <color indexed="81"/>
            <rFont val="Tahoma"/>
            <family val="2"/>
          </rPr>
          <t>A renseigner obligatoirement si un montant non présenté est existant</t>
        </r>
      </text>
    </comment>
    <comment ref="L105" authorId="0" shapeId="0" xr:uid="{91D09BE2-6DC6-4BEB-B8C7-BBDE00C7CF06}">
      <text>
        <r>
          <rPr>
            <sz val="9"/>
            <color indexed="81"/>
            <rFont val="Tahoma"/>
            <family val="2"/>
          </rPr>
          <t>Calculé automatiquement ; montant à vérifier</t>
        </r>
      </text>
    </comment>
    <comment ref="P105" authorId="0" shapeId="0" xr:uid="{87627A1F-3370-40CC-A5A3-43BC5EA34DBE}">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27" authorId="0" shapeId="0" xr:uid="{AE762A3C-9C3D-4B89-9A1B-215118683A3D}">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28" authorId="0" shapeId="0" xr:uid="{9D85CFFF-F4F7-4293-847C-827BD31D0DD2}">
      <text>
        <r>
          <rPr>
            <sz val="9"/>
            <color indexed="81"/>
            <rFont val="Tahoma"/>
            <family val="2"/>
          </rPr>
          <t>Indiquer le nom du titulaire ou du sous-traitant, le cas échéant</t>
        </r>
      </text>
    </comment>
    <comment ref="B128" authorId="0" shapeId="0" xr:uid="{5F4D7357-3848-492A-88AA-5458D0A108D0}">
      <text>
        <r>
          <rPr>
            <sz val="9"/>
            <color indexed="81"/>
            <rFont val="Tahoma"/>
            <family val="2"/>
          </rPr>
          <t>Référence interne de la dépenses (exemple : N° de facture)</t>
        </r>
      </text>
    </comment>
    <comment ref="C128" authorId="0" shapeId="0" xr:uid="{76DC69E1-3847-4701-8321-58035DB3AF08}">
      <text>
        <r>
          <rPr>
            <sz val="9"/>
            <color indexed="81"/>
            <rFont val="Tahoma"/>
            <family val="2"/>
          </rPr>
          <t>Date figurant sur la pièce comptable (facture)</t>
        </r>
      </text>
    </comment>
    <comment ref="D128" authorId="0" shapeId="0" xr:uid="{8D43C57D-E4A0-4A06-ADBC-481E43A3C68C}">
      <text>
        <r>
          <rPr>
            <sz val="9"/>
            <color indexed="81"/>
            <rFont val="Tahoma"/>
            <family val="2"/>
          </rPr>
          <t>date de débit sur le compte</t>
        </r>
      </text>
    </comment>
    <comment ref="H128" authorId="0" shapeId="0" xr:uid="{93F85EE3-2E4B-4F7C-A960-939B4DA328CC}">
      <text>
        <r>
          <rPr>
            <sz val="9"/>
            <color indexed="81"/>
            <rFont val="Tahoma"/>
            <family val="2"/>
          </rPr>
          <t>HT ou TTC, selon le régime TVA indiqué dans la convention</t>
        </r>
      </text>
    </comment>
    <comment ref="J128" authorId="0" shapeId="0" xr:uid="{3040CB39-9221-4876-9BB3-37875773FFCE}">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28" authorId="0" shapeId="0" xr:uid="{3F3722D0-067C-4815-87D9-ED61D2D2FA55}">
      <text>
        <r>
          <rPr>
            <sz val="9"/>
            <color indexed="81"/>
            <rFont val="Tahoma"/>
            <family val="2"/>
          </rPr>
          <t>A renseigner obligatoirement si un montant non présenté est existant</t>
        </r>
      </text>
    </comment>
    <comment ref="L128" authorId="0" shapeId="0" xr:uid="{F0C6559B-2325-4ED1-9C08-24A2CD6465BE}">
      <text>
        <r>
          <rPr>
            <sz val="9"/>
            <color indexed="81"/>
            <rFont val="Tahoma"/>
            <family val="2"/>
          </rPr>
          <t>Calculé automatiquement ; montant à vérifier</t>
        </r>
      </text>
    </comment>
    <comment ref="P128" authorId="0" shapeId="0" xr:uid="{384E3EA7-1C1A-4578-92E1-5C75ACFD9766}">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8" authorId="0" shapeId="0" xr:uid="{392EFF55-C945-448B-97AD-6E7E27FD1A08}">
      <text>
        <r>
          <rPr>
            <b/>
            <sz val="9"/>
            <color indexed="81"/>
            <rFont val="Tahoma"/>
            <family val="2"/>
          </rPr>
          <t>europe-bfc :</t>
        </r>
        <r>
          <rPr>
            <sz val="9"/>
            <color indexed="81"/>
            <rFont val="Tahoma"/>
            <family val="2"/>
          </rPr>
          <t xml:space="preserve">
exemples :
mise à dispo de personnel =&gt; indiquer le temps de travail annuel travaillé dans la structure pour un salarié à temps plein
bénévolat =&gt; calculé sur la base du SMIC horaire brut (hors charges patronales) au dépôt de la demande de paiement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H11" authorId="0" shapeId="0" xr:uid="{B4D3A216-7514-4F91-8839-CD3129D20E83}">
      <text>
        <r>
          <rPr>
            <b/>
            <sz val="9"/>
            <color indexed="81"/>
            <rFont val="Tahoma"/>
            <family val="2"/>
          </rPr>
          <t>Europe-bfc :</t>
        </r>
        <r>
          <rPr>
            <sz val="9"/>
            <color indexed="81"/>
            <rFont val="Tahoma"/>
            <family val="2"/>
          </rPr>
          <t xml:space="preserve">
proratisé le cas échéant</t>
        </r>
      </text>
    </comment>
    <comment ref="J11" authorId="0" shapeId="0" xr:uid="{38B96259-3FE8-46CE-8BED-5DED6A74243D}">
      <text>
        <r>
          <rPr>
            <b/>
            <sz val="9"/>
            <color indexed="81"/>
            <rFont val="Tahoma"/>
            <family val="2"/>
          </rPr>
          <t>europe-bfc :</t>
        </r>
        <r>
          <rPr>
            <sz val="9"/>
            <color indexed="81"/>
            <rFont val="Tahoma"/>
            <family val="2"/>
          </rPr>
          <t xml:space="preserve">
date de crédit sur le compte bancaire de la structure bénéficiaire de la subvention UE</t>
        </r>
      </text>
    </comment>
  </commentList>
</comments>
</file>

<file path=xl/sharedStrings.xml><?xml version="1.0" encoding="utf-8"?>
<sst xmlns="http://schemas.openxmlformats.org/spreadsheetml/2006/main" count="1401" uniqueCount="215">
  <si>
    <t>Descriptif</t>
  </si>
  <si>
    <t>Emetteur</t>
  </si>
  <si>
    <t>Date émission</t>
  </si>
  <si>
    <t>Type dépense</t>
  </si>
  <si>
    <t>Montant pièce comptable</t>
  </si>
  <si>
    <t>Montant non présenté</t>
  </si>
  <si>
    <t>Commentaire</t>
  </si>
  <si>
    <t>Dernière date acquittement</t>
  </si>
  <si>
    <t>Dépenses de prestations externes de service</t>
  </si>
  <si>
    <t>Vérification de la réalité/lien avec l'opération</t>
  </si>
  <si>
    <t>Vérification de l'acquittement</t>
  </si>
  <si>
    <t>Vérification de l'éligibilité temporelle</t>
  </si>
  <si>
    <t>Montant retenu</t>
  </si>
  <si>
    <t>Montant écarté</t>
  </si>
  <si>
    <t>Commentaires</t>
  </si>
  <si>
    <t>Certifié exact et conforme à l'objet de l'aide européenne</t>
  </si>
  <si>
    <t>Le</t>
  </si>
  <si>
    <t>Signature et cachet</t>
  </si>
  <si>
    <t>Certifié exact et payé</t>
  </si>
  <si>
    <t>Dépenses de personnel</t>
  </si>
  <si>
    <t>Opération</t>
  </si>
  <si>
    <t>Bénéficiaire</t>
  </si>
  <si>
    <t>Décembre</t>
  </si>
  <si>
    <t>Novembre</t>
  </si>
  <si>
    <t>Octobre</t>
  </si>
  <si>
    <t>Septembre</t>
  </si>
  <si>
    <t>Août</t>
  </si>
  <si>
    <t>Juillet</t>
  </si>
  <si>
    <t>Juin</t>
  </si>
  <si>
    <t>Mai</t>
  </si>
  <si>
    <t>Avril</t>
  </si>
  <si>
    <t>Mars</t>
  </si>
  <si>
    <t>Février</t>
  </si>
  <si>
    <t>Janvier</t>
  </si>
  <si>
    <t>date de décaissement</t>
  </si>
  <si>
    <t>Total de frais remboursés</t>
  </si>
  <si>
    <t>Lieu du déplacement</t>
  </si>
  <si>
    <t>% de réalisation</t>
  </si>
  <si>
    <t>Montant retenu (€)</t>
  </si>
  <si>
    <t>Vérification encaissement</t>
  </si>
  <si>
    <t>Vérification
 justificatif</t>
  </si>
  <si>
    <t>N° d'encaissement
chèque, virement</t>
  </si>
  <si>
    <t>Montant perçu</t>
  </si>
  <si>
    <t>Référence
financement</t>
  </si>
  <si>
    <t>Dépenses d'Investissement matériel et immatériel</t>
  </si>
  <si>
    <t>Dépenses de fonctionnement (frais généraux de structure)</t>
  </si>
  <si>
    <t>Dépenses d'amortissement</t>
  </si>
  <si>
    <t>Dépenses de communication de l'opération</t>
  </si>
  <si>
    <t>Dépenses de déplacement, de restauration, d'hébergement</t>
  </si>
  <si>
    <t>Dépenses en nature</t>
  </si>
  <si>
    <t>Autres dépenses (à spécifier)</t>
  </si>
  <si>
    <t>Dépenses liées aux participants</t>
  </si>
  <si>
    <t>Dépenses indirectes sous forme de coûts simplifiés</t>
  </si>
  <si>
    <t>Recettes nettes générées par l’opération</t>
  </si>
  <si>
    <t>Nom de l'opération</t>
  </si>
  <si>
    <t>Nom du bénéficiaire</t>
  </si>
  <si>
    <t>Liste des catégories de dépenses</t>
  </si>
  <si>
    <t>Montant présenté
(en €)</t>
  </si>
  <si>
    <t>TOTAL</t>
  </si>
  <si>
    <t>Montant écarté (€)</t>
  </si>
  <si>
    <t>Salaire et charges</t>
  </si>
  <si>
    <t>Temps passé</t>
  </si>
  <si>
    <t>Réalité / lien avec l'opération</t>
  </si>
  <si>
    <t>Acquittement</t>
  </si>
  <si>
    <t>Eligibilité temporelle</t>
  </si>
  <si>
    <t>Cadre réservé à la Région - vérifications faites par le service instructeur</t>
  </si>
  <si>
    <t>Calcul de la dépense correspondante</t>
  </si>
  <si>
    <t>Objet du cofinancement 
(actions, machines, contrat de travail...)</t>
  </si>
  <si>
    <t>Montant cofinancement éligible UE</t>
  </si>
  <si>
    <t>Montant cofinancement total</t>
  </si>
  <si>
    <t>Date du déplacement</t>
  </si>
  <si>
    <t>Motif du déplacement</t>
  </si>
  <si>
    <t>Identification du déplacement</t>
  </si>
  <si>
    <t>Détail des frais</t>
  </si>
  <si>
    <t>Dépense présentée</t>
  </si>
  <si>
    <t>Étiquettes de lignes</t>
  </si>
  <si>
    <t>(vide)</t>
  </si>
  <si>
    <t>Total général</t>
  </si>
  <si>
    <t>Somme de Montant pièce comptable</t>
  </si>
  <si>
    <t>Somme de Montant non présenté</t>
  </si>
  <si>
    <t>Si plus de 25 lignes, démasquer les lignes ci-dessous</t>
  </si>
  <si>
    <t>Onglets à compléter :</t>
  </si>
  <si>
    <t>Dépenses</t>
  </si>
  <si>
    <t>Ressources</t>
  </si>
  <si>
    <t>Consignes</t>
  </si>
  <si>
    <t>Type de la demande</t>
  </si>
  <si>
    <t>Nom du salarié</t>
  </si>
  <si>
    <t>Prénom du salarié</t>
  </si>
  <si>
    <t>Période de déclaration des dépenses</t>
  </si>
  <si>
    <t>TOTAL présenté</t>
  </si>
  <si>
    <t>Actualiser le tableau croisé (Menu "outils de tableau croisé dynmaique" dans la barre de menus d'Excel, puis "Actualiser")</t>
  </si>
  <si>
    <t>COFINANCEMENTS</t>
  </si>
  <si>
    <t>Nom du fichier correspondant à la pièce justificative</t>
  </si>
  <si>
    <t>Réservé au service gestionnaire</t>
  </si>
  <si>
    <t>ETAT RECAPITULATIF DES DEPENSES DE L'OPERATION</t>
  </si>
  <si>
    <t>Cadre réservé à la Région - vérifications faites par le service gestionnaire</t>
  </si>
  <si>
    <t>Quotité de travail (en %)</t>
  </si>
  <si>
    <t>Temps de travail annuel de la structure (en heures)</t>
  </si>
  <si>
    <t>DEPENSES DE PERSONNEL</t>
  </si>
  <si>
    <t>DÉPENSES DE DÉPLACEMENT, DE RESTAURATION, D'HÉBERGEMENT</t>
  </si>
  <si>
    <t>Montant non présenté
(en €)</t>
  </si>
  <si>
    <t>REC</t>
  </si>
  <si>
    <t>du</t>
  </si>
  <si>
    <t>au</t>
  </si>
  <si>
    <t>Fonction</t>
  </si>
  <si>
    <t>ETAT RECAPITULATIF DES RESSOURCES PERCUES</t>
  </si>
  <si>
    <t>Montant frais de transport</t>
  </si>
  <si>
    <t>Montant frais kilométriques</t>
  </si>
  <si>
    <t>Financeur public</t>
  </si>
  <si>
    <t>Financeur privé</t>
  </si>
  <si>
    <t>Type de financeur</t>
  </si>
  <si>
    <t>Taux horaire moyen
(en €/h)</t>
  </si>
  <si>
    <r>
      <t xml:space="preserve">Référence
</t>
    </r>
    <r>
      <rPr>
        <b/>
        <sz val="10"/>
        <color rgb="FFFF0000"/>
        <rFont val="Arial"/>
        <family val="2"/>
      </rPr>
      <t>(pas de doublon)</t>
    </r>
  </si>
  <si>
    <t>Montant des dépenses présentées</t>
  </si>
  <si>
    <t>Quotité de travail 
(en %)</t>
  </si>
  <si>
    <t>Activité liée
à l'opération
 (en heures)</t>
  </si>
  <si>
    <t>Activité
totale travaillée
(en heures)</t>
  </si>
  <si>
    <t>Salaire brut mensuel
(en €)</t>
  </si>
  <si>
    <t>Mois</t>
  </si>
  <si>
    <t>Charges patronales 
(en €)</t>
  </si>
  <si>
    <t>Choisir HT / TTC</t>
  </si>
  <si>
    <t>Ligne récapitulative ci-dessous à re copier dans l'onglet "Dépenses" par collage spécial de type "Valeurs"</t>
  </si>
  <si>
    <t>Numéro de la demande de paiement</t>
  </si>
  <si>
    <t>Numéro d'opération</t>
  </si>
  <si>
    <t>Date d'encaissement</t>
  </si>
  <si>
    <t>N° demande de paiement</t>
  </si>
  <si>
    <t xml:space="preserve"> </t>
  </si>
  <si>
    <t>Type de la demande de paiement</t>
  </si>
  <si>
    <t>ETATS RECAPITULATIFS DES DEPENSES ET DES RESSOURCES</t>
  </si>
  <si>
    <r>
      <t xml:space="preserve">Poste de dépenses/ Sous-poste éventuel
</t>
    </r>
    <r>
      <rPr>
        <b/>
        <sz val="10"/>
        <color rgb="FFFF0000"/>
        <rFont val="Arial"/>
        <family val="2"/>
      </rPr>
      <t>(libellé présent dans l'annexe financière de la convention)</t>
    </r>
  </si>
  <si>
    <t>Informations concernant l'opération et la demande à renseigner</t>
  </si>
  <si>
    <t>Co financeur</t>
  </si>
  <si>
    <t>Détail des dépenses de personnel
(si votre opération est concernée par ce type de dépenses)</t>
  </si>
  <si>
    <t>Détail des dépenses de déplacement
(si votre opération est concernée par ce type de dépenses)</t>
  </si>
  <si>
    <t>Date d'acquittement</t>
  </si>
  <si>
    <t>Fonction :</t>
  </si>
  <si>
    <t xml:space="preserve">Prénom :                                                                                           Nom :                                                    </t>
  </si>
  <si>
    <t>Signature du bénéficiaire (personne habilitée à engager la structure)</t>
  </si>
  <si>
    <t>Commentaires : expliquez le calcul et indiquez les n° des justificatifs</t>
  </si>
  <si>
    <t>Montant frais 
de repas et hébergement</t>
  </si>
  <si>
    <t>Statut public/ privé</t>
  </si>
  <si>
    <t>Certifié exact et perçu</t>
  </si>
  <si>
    <t>HT</t>
  </si>
  <si>
    <t>TTC</t>
  </si>
  <si>
    <t xml:space="preserve">Prénom :                                                 </t>
  </si>
  <si>
    <t>Nom :</t>
  </si>
  <si>
    <t>Vérification de l'encaissement des ressources</t>
  </si>
  <si>
    <t>Détail des dépenses d'investissement immatériel (travaux)
(si votre opération est concernée par ce type de dépenses)</t>
  </si>
  <si>
    <t>DÉPENSES D'INVESTISSEMENT IMMATERIEL (TRAVAUX)</t>
  </si>
  <si>
    <t>Date d'émission</t>
  </si>
  <si>
    <t>Référence</t>
  </si>
  <si>
    <t>Montant présenté</t>
  </si>
  <si>
    <t>Référence acquittement</t>
  </si>
  <si>
    <t>Montant pièce comptable
HT ou  TTC</t>
  </si>
  <si>
    <t>OU</t>
  </si>
  <si>
    <t>Signature du comptable public ou commissaire aux comptes et cachet :</t>
  </si>
  <si>
    <t>Signature du comptable public ou du commissaire aux comptes et cachet :</t>
  </si>
  <si>
    <t>Attributaire</t>
  </si>
  <si>
    <t>Lot n°1 - Intitulé à renseigner</t>
  </si>
  <si>
    <t>Raison sociale de l'attributaire à renseigner</t>
  </si>
  <si>
    <t>Visa du comptable public ou du commissaire aux comptes, selon le cas</t>
  </si>
  <si>
    <t>ATTENTION
cette colonne doit figurer dans le document signé mais ne doit pas être retenue pour l'import dans E-Synergie</t>
  </si>
  <si>
    <t>Vérification de la réalité des dépenses et du lien avec l'opération</t>
  </si>
  <si>
    <t>Je m'engage à produire tous les justificatifs nécessaires pour vérifier la réalité des dépenses et le lien avec l'opération</t>
  </si>
  <si>
    <t>Vérification de l'acquittement des dépenses</t>
  </si>
  <si>
    <r>
      <t xml:space="preserve">Je m'engage à fournir les relevés bancaires permettant d'identifier le montant décaissé pour chaque dépense ou à défaut les factures acquittées (par les fournisseurs) correspondantes 
</t>
    </r>
    <r>
      <rPr>
        <sz val="10"/>
        <color theme="1"/>
        <rFont val="Arial"/>
        <family val="2"/>
      </rPr>
      <t>Signature du bénéficiaire :</t>
    </r>
  </si>
  <si>
    <t>Base de dépense (salaire brut chargé)</t>
  </si>
  <si>
    <t>Total des frais remboursés</t>
  </si>
  <si>
    <t>Mode de remboursement</t>
  </si>
  <si>
    <t>Contributions en nature</t>
  </si>
  <si>
    <t>Nouveau cofinancement non prévu à la convention, le cas échéant
(préciser le cofinanceur)</t>
  </si>
  <si>
    <t>Vérification de la réalité des ressources et du lien avec l'opération</t>
  </si>
  <si>
    <t>Signature et cachet :</t>
  </si>
  <si>
    <t>Le :</t>
  </si>
  <si>
    <t>Je m'engage à fournir les décisions (conventions, arrêtés, délibérations, etc.) des cofinancements si celles-ci n'ont pas été fournies lors du dépôt de la demande de subvention</t>
  </si>
  <si>
    <r>
      <t xml:space="preserve">Je m'engage à  fournir  les relevés bancaires permettant d'identifier les montants versés par les cofinanceurs
</t>
    </r>
    <r>
      <rPr>
        <sz val="10"/>
        <color theme="1"/>
        <rFont val="Arial"/>
        <family val="2"/>
      </rPr>
      <t>Signature du bénéficiaire :</t>
    </r>
  </si>
  <si>
    <t>Détail des contributions en nature
(si votre opération est concernée par ce type de dépenses)</t>
  </si>
  <si>
    <t>Détail des contributions en nature réalisées</t>
  </si>
  <si>
    <t>Montants valorisés</t>
  </si>
  <si>
    <t>Contributeur 
(nom de la structure)</t>
  </si>
  <si>
    <t>Statut juridique</t>
  </si>
  <si>
    <t>Détailler la nature des dépenses réalisées</t>
  </si>
  <si>
    <t>Rappeler les bases de calcul</t>
  </si>
  <si>
    <t>Année ……</t>
  </si>
  <si>
    <t>Total</t>
  </si>
  <si>
    <t>Mise à disposition 
de prestations, de personnels,
travail bénévole, …</t>
  </si>
  <si>
    <t>Total d'origine publique</t>
  </si>
  <si>
    <t>Total d'origine privée</t>
  </si>
  <si>
    <t>Mise à disposition 
de biens immobiliers, d'équipements, de matières premières, …</t>
  </si>
  <si>
    <t>Nom - Prénom :</t>
  </si>
  <si>
    <t xml:space="preserve">A : </t>
  </si>
  <si>
    <t>Signature :</t>
  </si>
  <si>
    <t>Contributeur :</t>
  </si>
  <si>
    <t>Cette notice d'utilisation vise à vous aider à renseigner les états récaptitulatifs des dépenses et ressources nécessaires pour la réalisation de vos demandes de paiement dans l'application E-Synergie</t>
  </si>
  <si>
    <t>Reportez ensuite ces informations et transmettez les pièces justificatives associées dans votre demande de paiement au sein de l'application E-Synergie</t>
  </si>
  <si>
    <t>Pour en savoir plus sur la demande de paiement :</t>
  </si>
  <si>
    <r>
      <t xml:space="preserve">Saisissez les dépenses réalisées ventillées par poste et éventuels sous-postes de dépenses (cellules jaunes uniquement), comme indiqué dans l'annexe financière de la convention
Les éventuelles dépenses de personnel, de déplacement et de travaux sont renseignées à partir des onglets "Détail" correspondants
</t>
    </r>
    <r>
      <rPr>
        <b/>
        <sz val="11"/>
        <color theme="1"/>
        <rFont val="Arial"/>
        <family val="2"/>
      </rPr>
      <t>N'oubliez pas les autres dépenses (prestations externes de service, équipements, acquisitions immobilières, etc.) si elles sont prévues dans l'annexe financière de la convention. Cette dernière peut également prévoir le financement à taux forfaitaire de certaines dépenses (dépenses indirectes, coûts restants - hors dépenses de personnel) qui doivent également être saisies dans l'onglet "Dépenses"</t>
    </r>
    <r>
      <rPr>
        <sz val="11"/>
        <color theme="1"/>
        <rFont val="Arial"/>
        <family val="2"/>
      </rPr>
      <t xml:space="preserve">
Editez le document et le faire signer par le certificateur et la personne habilitée à engager votre structure (représentant légal ou délégataire, le cas échéant)</t>
    </r>
  </si>
  <si>
    <r>
      <t xml:space="preserve">Renseignez les informations mensuelles (cellules jaunes uniquement) pour chaque salarié concerné par cette opération, comme indiqué dans l'annexe financière de la convention. Le salaire annuel brut chargé est plafonné à 100 000 € / ETP ; en cas de personnel travaillant à temps non-complet dans la structure, un prorata temporis est automatiquement calculé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</si>
  <si>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r>
      <rPr>
        <b/>
        <sz val="11"/>
        <color theme="1"/>
        <rFont val="Arial"/>
        <family val="2"/>
      </rPr>
      <t>A compléter uniquement si cette catégorie de dépenses n'est pas couverte par un forfait (cf. appel à projets ou fiche action dans lequel s'inscrit votre projet)</t>
    </r>
    <r>
      <rPr>
        <sz val="11"/>
        <color theme="1"/>
        <rFont val="Arial"/>
        <family val="2"/>
      </rPr>
      <t xml:space="preserve">
Renseignez les informations pour chaque salarié concerné par cette opération comme indiqué dans l'annexe financière de la convention.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</si>
  <si>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r>
      <rPr>
        <b/>
        <sz val="11"/>
        <color theme="1"/>
        <rFont val="Arial"/>
        <family val="2"/>
      </rPr>
      <t>A compléter uniquement si cette catégorie de dépenses n'est pas couverte par un forfait (cf. appel à projets ou fiche action dans lequel s'inscrit votre projet)</t>
    </r>
    <r>
      <rPr>
        <sz val="11"/>
        <color theme="1"/>
        <rFont val="Arial"/>
        <family val="2"/>
      </rPr>
      <t xml:space="preserve">
Renseignez toutes les factures (cellules jaunes uniquement) des différents lots concernés par l'opération, comme indiqué dans l'annexe financière de la convention (1 tableau par lot de travaux concerné par l'opération).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</si>
  <si>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r>
      <t xml:space="preserve">Renseignez les informations pour chaque structure contributrice à cette opération, comme indiqué dans l'annexe financière de la convention (1 bloc par structure contributrice). Les contributions doivent être déclarées dans le plan de financement en dépenses ET en ressources (pour un montant équivalent)
</t>
    </r>
    <r>
      <rPr>
        <b/>
        <sz val="11"/>
        <color theme="1"/>
        <rFont val="Arial"/>
        <family val="2"/>
      </rPr>
      <t>Reportez ensuite le montant total des contributions dans l'onglet "Ressources"</t>
    </r>
  </si>
  <si>
    <t>Saisissez une ligne par versement percu de chaque cofinanceur (cellules jaunes uniquement) pour cette opération
Montant cofinancement total à renseigner : Montant total indiqué dans la convention du cofinanceur
Montant cofinancement éligible UE à renseigner : Montant total indiqué dans la convention FEDER
Editez le document et le faire signer par le certificateur et la personne habilitée à engager votre structure (représentant légal ou délégataire, le cas échéant)</t>
  </si>
  <si>
    <t>BFC000xxxxx</t>
  </si>
  <si>
    <t>https://www.europe-bfc.eu/je-suis-beneficiaire/je-depose-ma-demande-de-paiement/demande-de-paiement-feder-fse-2021-2027/</t>
  </si>
  <si>
    <t>Type de garantie</t>
  </si>
  <si>
    <t>Date de versement de la retenue de garantie, le cas échéant</t>
  </si>
  <si>
    <t>Retenue de garantie</t>
  </si>
  <si>
    <t>Lot n°2 - Intitulé à renseigner</t>
  </si>
  <si>
    <t>Lot n°3 - Intitulé à renseigner</t>
  </si>
  <si>
    <t>Lot n°4 - Intitulé à renseigner</t>
  </si>
  <si>
    <t>Lot n°5 - Intitulé à renseigner</t>
  </si>
  <si>
    <t>Lot n°6 - Intitulé à renseigner</t>
  </si>
  <si>
    <t>Dont montant de la  retenue de garantie, le cas échéant</t>
  </si>
  <si>
    <t>Remboursement RG effectif, le cas échéant</t>
  </si>
  <si>
    <t>Version n°4 du 06/09/2024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</si>
</sst>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_-* #,##0.00&quot; €&quot;_-;\-* #,##0.00&quot; €&quot;_-;_-* &quot;-&quot;??&quot; €&quot;_-;_-@_-"/>
    <numFmt numFmtId="167" formatCode="_-* #,##0.00\ [$€-1]_-;\-* #,##0.00\ [$€-1]_-;_-* &quot;-&quot;??\ [$€-1]_-;_-@_-"/>
    <numFmt numFmtId="168" formatCode="#,##0.00\ &quot;€&quot;"/>
  </numFmts>
  <fonts count="51" x14ac:knownFonts="1">
    <font>
      <sz val="11"/>
      <color theme="1"/>
      <name val="Arial"/>
      <family val="2"/>
    </font>
    <font>
      <sz val="11"/>
      <color theme="1"/>
      <name val="Calibri"/>
      <family val="2"/>
      <scheme val="minor"/>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10"/>
      <color rgb="FFFF0000"/>
      <name val="Arial"/>
      <family val="2"/>
    </font>
    <font>
      <b/>
      <sz val="16"/>
      <color theme="1"/>
      <name val="Arial"/>
      <family val="2"/>
    </font>
    <font>
      <b/>
      <sz val="11"/>
      <color rgb="FFFF0000"/>
      <name val="Arial"/>
      <family val="2"/>
    </font>
    <font>
      <sz val="11"/>
      <color theme="1"/>
      <name val="Calibri"/>
      <family val="2"/>
      <scheme val="minor"/>
    </font>
    <font>
      <b/>
      <i/>
      <sz val="10"/>
      <color theme="1"/>
      <name val="Arial"/>
      <family val="2"/>
    </font>
    <font>
      <sz val="10"/>
      <name val="Arial"/>
      <family val="2"/>
    </font>
    <font>
      <sz val="11"/>
      <color indexed="8"/>
      <name val="Calibri"/>
      <family val="2"/>
    </font>
    <font>
      <b/>
      <sz val="12"/>
      <color theme="1"/>
      <name val="Arial"/>
      <family val="2"/>
    </font>
    <font>
      <b/>
      <sz val="10"/>
      <name val="Arial"/>
      <family val="2"/>
    </font>
    <font>
      <b/>
      <sz val="14"/>
      <color theme="1"/>
      <name val="Arial"/>
      <family val="2"/>
    </font>
    <font>
      <i/>
      <sz val="10"/>
      <color theme="1"/>
      <name val="Arial"/>
      <family val="2"/>
    </font>
    <font>
      <sz val="9"/>
      <color indexed="81"/>
      <name val="Tahoma"/>
      <family val="2"/>
    </font>
    <font>
      <b/>
      <sz val="9"/>
      <color indexed="81"/>
      <name val="Tahoma"/>
      <family val="2"/>
    </font>
    <font>
      <b/>
      <sz val="10"/>
      <name val="Calibri"/>
      <family val="2"/>
      <scheme val="minor"/>
    </font>
    <font>
      <sz val="10"/>
      <color theme="0" tint="-0.249977111117893"/>
      <name val="Arial"/>
      <family val="2"/>
    </font>
    <font>
      <sz val="12"/>
      <color theme="1"/>
      <name val="Arial"/>
      <family val="2"/>
    </font>
    <font>
      <sz val="9"/>
      <name val="Arial"/>
      <family val="2"/>
    </font>
    <font>
      <sz val="12"/>
      <color indexed="81"/>
      <name val="Tahoma"/>
      <family val="2"/>
    </font>
    <font>
      <sz val="11"/>
      <color indexed="81"/>
      <name val="Tahoma"/>
      <family val="2"/>
    </font>
    <font>
      <sz val="10"/>
      <color rgb="FFFF0000"/>
      <name val="Arial"/>
      <family val="2"/>
    </font>
    <font>
      <u/>
      <sz val="11"/>
      <color theme="10"/>
      <name val="Arial"/>
      <family val="2"/>
    </font>
    <font>
      <sz val="10"/>
      <color indexed="81"/>
      <name val="Tahoma"/>
      <family val="2"/>
    </font>
    <font>
      <b/>
      <sz val="10"/>
      <color theme="0"/>
      <name val="Arial"/>
      <family val="2"/>
    </font>
    <font>
      <sz val="10"/>
      <color theme="0"/>
      <name val="Arial"/>
      <family val="2"/>
    </font>
    <font>
      <b/>
      <i/>
      <sz val="10"/>
      <color rgb="FFFF0000"/>
      <name val="Arial"/>
      <family val="2"/>
    </font>
    <font>
      <b/>
      <sz val="14"/>
      <name val="Arial"/>
      <family val="2"/>
    </font>
    <font>
      <i/>
      <sz val="10"/>
      <name val="Arial"/>
      <family val="2"/>
    </font>
    <font>
      <i/>
      <sz val="9"/>
      <name val="Arial"/>
      <family val="2"/>
    </font>
    <font>
      <b/>
      <u/>
      <sz val="11"/>
      <color theme="1"/>
      <name val="Arial"/>
      <family val="2"/>
    </font>
    <font>
      <sz val="10"/>
      <color theme="0" tint="-0.34998626667073579"/>
      <name val="Arial"/>
      <family val="2"/>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bgColor indexed="64"/>
      </patternFill>
    </fill>
    <fill>
      <patternFill patternType="solid">
        <fgColor theme="6"/>
        <bgColor indexed="64"/>
      </patternFill>
    </fill>
    <fill>
      <patternFill patternType="solid">
        <fgColor theme="0" tint="-0.14999847407452621"/>
        <bgColor indexed="64"/>
      </patternFill>
    </fill>
    <fill>
      <patternFill patternType="solid">
        <fgColor rgb="FFF9FECA"/>
        <bgColor indexed="64"/>
      </patternFill>
    </fill>
    <fill>
      <patternFill patternType="solid">
        <fgColor theme="0" tint="-0.249977111117893"/>
        <bgColor indexed="64"/>
      </patternFill>
    </fill>
    <fill>
      <patternFill patternType="solid">
        <fgColor rgb="FFFBFFD9"/>
        <bgColor indexed="64"/>
      </patternFill>
    </fill>
    <fill>
      <patternFill patternType="solid">
        <fgColor rgb="FFFFFFA3"/>
        <bgColor indexed="64"/>
      </patternFill>
    </fill>
    <fill>
      <patternFill patternType="solid">
        <fgColor theme="9" tint="0.79998168889431442"/>
        <bgColor indexed="64"/>
      </patternFill>
    </fill>
    <fill>
      <patternFill patternType="solid">
        <fgColor theme="9" tint="-0.249977111117893"/>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style="thin">
        <color indexed="64"/>
      </bottom>
      <diagonal/>
    </border>
  </borders>
  <cellStyleXfs count="5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 fillId="0" borderId="0"/>
    <xf numFmtId="166" fontId="26" fillId="0" borderId="0" applyFont="0" applyFill="0" applyBorder="0" applyAlignment="0" applyProtection="0"/>
    <xf numFmtId="166" fontId="26" fillId="0" borderId="0" applyFont="0" applyFill="0" applyBorder="0" applyAlignment="0" applyProtection="0"/>
    <xf numFmtId="44" fontId="24" fillId="0" borderId="0" applyFont="0" applyFill="0" applyBorder="0" applyAlignment="0" applyProtection="0"/>
    <xf numFmtId="0" fontId="26" fillId="0" borderId="0"/>
    <xf numFmtId="0" fontId="26" fillId="0" borderId="0"/>
    <xf numFmtId="0" fontId="26" fillId="0" borderId="0"/>
    <xf numFmtId="0" fontId="26" fillId="0" borderId="0"/>
    <xf numFmtId="9" fontId="27" fillId="0" borderId="0" applyFont="0" applyFill="0" applyBorder="0" applyAlignment="0" applyProtection="0"/>
    <xf numFmtId="9" fontId="26" fillId="0" borderId="0" applyFont="0" applyFill="0" applyBorder="0" applyAlignment="0" applyProtection="0"/>
    <xf numFmtId="0" fontId="24" fillId="0" borderId="0"/>
    <xf numFmtId="0" fontId="41" fillId="0" borderId="0" applyNumberFormat="0" applyFill="0" applyBorder="0" applyAlignment="0" applyProtection="0"/>
    <xf numFmtId="0" fontId="1" fillId="0" borderId="0"/>
  </cellStyleXfs>
  <cellXfs count="433">
    <xf numFmtId="0" fontId="0" fillId="0" borderId="0" xfId="0"/>
    <xf numFmtId="0" fontId="19" fillId="0" borderId="0" xfId="0" applyFont="1" applyAlignment="1">
      <alignment vertical="center"/>
    </xf>
    <xf numFmtId="0" fontId="19" fillId="0" borderId="0" xfId="0" applyFont="1" applyAlignment="1">
      <alignment horizontal="left" vertical="center"/>
    </xf>
    <xf numFmtId="165" fontId="19" fillId="0" borderId="0" xfId="0" applyNumberFormat="1" applyFont="1" applyAlignment="1">
      <alignment vertical="center"/>
    </xf>
    <xf numFmtId="0" fontId="19" fillId="0" borderId="0" xfId="0" applyFont="1" applyAlignment="1">
      <alignment horizontal="center" vertical="center"/>
    </xf>
    <xf numFmtId="0" fontId="19" fillId="0" borderId="10" xfId="0" applyFont="1" applyBorder="1" applyAlignment="1">
      <alignment vertical="center"/>
    </xf>
    <xf numFmtId="0" fontId="19" fillId="0" borderId="10" xfId="0" applyFont="1" applyBorder="1" applyAlignment="1">
      <alignment horizontal="left" vertical="center"/>
    </xf>
    <xf numFmtId="14" fontId="19" fillId="0" borderId="10" xfId="0" applyNumberFormat="1" applyFont="1" applyBorder="1" applyAlignment="1">
      <alignment horizontal="center" vertical="center"/>
    </xf>
    <xf numFmtId="0" fontId="19" fillId="0" borderId="10" xfId="0" applyFont="1" applyBorder="1" applyAlignment="1">
      <alignment horizontal="center" vertical="center"/>
    </xf>
    <xf numFmtId="14" fontId="19" fillId="0" borderId="10" xfId="0" applyNumberFormat="1" applyFont="1" applyBorder="1" applyAlignment="1">
      <alignment vertical="center"/>
    </xf>
    <xf numFmtId="0" fontId="20" fillId="34" borderId="10" xfId="0" applyFont="1" applyFill="1" applyBorder="1" applyAlignment="1">
      <alignment horizontal="center" vertical="center"/>
    </xf>
    <xf numFmtId="0" fontId="20" fillId="34"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0" fillId="0" borderId="0" xfId="0" applyFont="1" applyAlignment="1">
      <alignment horizontal="center" vertical="center"/>
    </xf>
    <xf numFmtId="165" fontId="20" fillId="33" borderId="10" xfId="0" applyNumberFormat="1" applyFont="1" applyFill="1" applyBorder="1" applyAlignment="1">
      <alignment horizontal="center" vertical="center" wrapText="1"/>
    </xf>
    <xf numFmtId="0" fontId="0" fillId="0" borderId="0" xfId="0" applyAlignment="1">
      <alignment vertical="center"/>
    </xf>
    <xf numFmtId="0" fontId="22" fillId="0" borderId="0" xfId="0" applyFont="1" applyAlignment="1">
      <alignment vertical="center"/>
    </xf>
    <xf numFmtId="0" fontId="0" fillId="0" borderId="0" xfId="0"/>
    <xf numFmtId="0" fontId="24" fillId="37" borderId="0" xfId="44" applyFill="1"/>
    <xf numFmtId="0" fontId="29" fillId="0" borderId="0" xfId="0" applyFont="1" applyFill="1" applyBorder="1" applyAlignment="1" applyProtection="1">
      <alignment vertical="center" wrapText="1"/>
    </xf>
    <xf numFmtId="0" fontId="19" fillId="0" borderId="0" xfId="0" applyFont="1"/>
    <xf numFmtId="0" fontId="26" fillId="0" borderId="0" xfId="0" applyFont="1" applyAlignment="1" applyProtection="1">
      <alignment horizontal="justify" wrapText="1"/>
    </xf>
    <xf numFmtId="0" fontId="20" fillId="39" borderId="10" xfId="44" applyFont="1" applyFill="1" applyBorder="1" applyAlignment="1">
      <alignment horizontal="center"/>
    </xf>
    <xf numFmtId="0" fontId="24" fillId="37" borderId="0" xfId="44" applyFont="1" applyFill="1"/>
    <xf numFmtId="0" fontId="23" fillId="0" borderId="0" xfId="0" applyFont="1"/>
    <xf numFmtId="0" fontId="22" fillId="0" borderId="0" xfId="0" applyFont="1" applyFill="1" applyBorder="1" applyAlignment="1">
      <alignment vertical="center"/>
    </xf>
    <xf numFmtId="0" fontId="0" fillId="0" borderId="0" xfId="0" applyFill="1" applyBorder="1" applyAlignment="1">
      <alignment horizontal="center" vertical="center" wrapText="1"/>
    </xf>
    <xf numFmtId="0" fontId="0" fillId="0" borderId="0" xfId="0" applyFill="1" applyBorder="1" applyAlignment="1">
      <alignment vertical="center"/>
    </xf>
    <xf numFmtId="0" fontId="19" fillId="0" borderId="0" xfId="0" applyFont="1" applyFill="1" applyBorder="1" applyAlignment="1">
      <alignment vertical="center"/>
    </xf>
    <xf numFmtId="0" fontId="19" fillId="0" borderId="0" xfId="0" applyFont="1" applyFill="1" applyBorder="1" applyAlignment="1" applyProtection="1">
      <alignment vertical="center"/>
    </xf>
    <xf numFmtId="0" fontId="25" fillId="0" borderId="0" xfId="44" applyFont="1" applyFill="1" applyBorder="1" applyAlignment="1" applyProtection="1">
      <alignment vertical="center" wrapText="1"/>
    </xf>
    <xf numFmtId="0" fontId="19"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0" fontId="20" fillId="0" borderId="0" xfId="0" applyFont="1"/>
    <xf numFmtId="164" fontId="29" fillId="0" borderId="0" xfId="43" applyNumberFormat="1" applyFont="1" applyFill="1" applyBorder="1" applyAlignment="1" applyProtection="1">
      <alignment horizontal="center" vertical="center" wrapText="1"/>
    </xf>
    <xf numFmtId="167" fontId="26" fillId="0" borderId="10" xfId="0" applyNumberFormat="1" applyFont="1" applyFill="1" applyBorder="1" applyAlignment="1" applyProtection="1">
      <alignment vertical="center"/>
    </xf>
    <xf numFmtId="44" fontId="29" fillId="0" borderId="10" xfId="45" applyNumberFormat="1" applyFont="1" applyBorder="1" applyAlignment="1" applyProtection="1">
      <alignment horizontal="left" vertical="center" indent="1"/>
    </xf>
    <xf numFmtId="0" fontId="29" fillId="0" borderId="10" xfId="0" applyFont="1" applyBorder="1" applyAlignment="1" applyProtection="1">
      <alignment horizontal="right" vertical="center" wrapText="1"/>
    </xf>
    <xf numFmtId="165" fontId="29" fillId="0" borderId="10" xfId="0" applyNumberFormat="1" applyFont="1" applyBorder="1" applyAlignment="1" applyProtection="1">
      <alignment vertical="center"/>
    </xf>
    <xf numFmtId="0" fontId="29" fillId="0" borderId="0" xfId="0" applyFont="1" applyFill="1" applyBorder="1" applyAlignment="1" applyProtection="1">
      <alignment horizontal="left" vertical="center" wrapText="1"/>
    </xf>
    <xf numFmtId="9" fontId="29" fillId="0" borderId="0" xfId="43" applyFont="1" applyFill="1" applyBorder="1" applyAlignment="1" applyProtection="1">
      <alignment horizontal="center" vertical="center" wrapText="1"/>
      <protection locked="0"/>
    </xf>
    <xf numFmtId="0" fontId="19" fillId="0" borderId="0" xfId="0" applyFont="1" applyFill="1"/>
    <xf numFmtId="0" fontId="29" fillId="0" borderId="10" xfId="0" applyFont="1" applyFill="1" applyBorder="1" applyAlignment="1" applyProtection="1">
      <alignment horizontal="center" vertical="center" wrapText="1"/>
    </xf>
    <xf numFmtId="165" fontId="20" fillId="39" borderId="10" xfId="44" applyNumberFormat="1" applyFont="1" applyFill="1" applyBorder="1" applyAlignment="1">
      <alignment horizontal="center"/>
    </xf>
    <xf numFmtId="0" fontId="0" fillId="0" borderId="10" xfId="0" applyFill="1" applyBorder="1" applyAlignment="1">
      <alignment horizontal="left" vertical="center" wrapText="1"/>
    </xf>
    <xf numFmtId="0" fontId="26" fillId="0" borderId="10" xfId="0" applyFont="1" applyFill="1" applyBorder="1" applyAlignment="1" applyProtection="1">
      <alignment horizontal="center" vertical="center" wrapText="1"/>
    </xf>
    <xf numFmtId="0" fontId="29" fillId="38" borderId="21" xfId="0" applyFont="1" applyFill="1" applyBorder="1" applyAlignment="1" applyProtection="1">
      <alignment vertical="center"/>
    </xf>
    <xf numFmtId="0" fontId="29" fillId="38" borderId="19" xfId="0" applyFont="1" applyFill="1" applyBorder="1" applyAlignment="1" applyProtection="1">
      <alignment vertical="center"/>
    </xf>
    <xf numFmtId="0" fontId="0" fillId="0" borderId="0" xfId="0" pivotButton="1"/>
    <xf numFmtId="0" fontId="0" fillId="0" borderId="0" xfId="0" applyAlignment="1">
      <alignment horizontal="left"/>
    </xf>
    <xf numFmtId="165" fontId="0" fillId="0" borderId="0" xfId="0" applyNumberFormat="1"/>
    <xf numFmtId="0" fontId="0" fillId="0" borderId="0" xfId="0" applyFill="1"/>
    <xf numFmtId="0" fontId="30" fillId="0" borderId="0" xfId="0" applyFont="1" applyFill="1" applyBorder="1" applyAlignment="1">
      <alignment vertical="center"/>
    </xf>
    <xf numFmtId="165" fontId="28" fillId="0" borderId="10" xfId="0" applyNumberFormat="1" applyFont="1" applyBorder="1" applyAlignment="1">
      <alignment vertical="center"/>
    </xf>
    <xf numFmtId="0" fontId="17" fillId="40" borderId="10" xfId="0" applyFont="1" applyFill="1" applyBorder="1" applyAlignment="1">
      <alignment vertical="center"/>
    </xf>
    <xf numFmtId="0" fontId="17" fillId="41" borderId="10" xfId="0" applyFont="1" applyFill="1" applyBorder="1" applyAlignment="1">
      <alignment vertical="center"/>
    </xf>
    <xf numFmtId="0" fontId="20" fillId="0" borderId="0" xfId="44" applyFont="1" applyFill="1" applyBorder="1" applyAlignment="1" applyProtection="1">
      <alignment vertical="center" wrapText="1"/>
      <protection locked="0"/>
    </xf>
    <xf numFmtId="0" fontId="0" fillId="0" borderId="0" xfId="0" applyFont="1" applyFill="1" applyBorder="1" applyAlignment="1">
      <alignment vertical="center"/>
    </xf>
    <xf numFmtId="0" fontId="31" fillId="0" borderId="0" xfId="0" applyFont="1" applyFill="1" applyBorder="1" applyAlignment="1">
      <alignment horizontal="left" vertical="center" wrapText="1"/>
    </xf>
    <xf numFmtId="0" fontId="17" fillId="36" borderId="10" xfId="0" applyFont="1" applyFill="1" applyBorder="1" applyAlignment="1">
      <alignment vertical="center" wrapText="1"/>
    </xf>
    <xf numFmtId="0" fontId="20" fillId="0" borderId="0" xfId="44" applyFont="1" applyFill="1" applyBorder="1" applyAlignment="1" applyProtection="1">
      <alignment horizontal="center" vertical="center" wrapText="1"/>
    </xf>
    <xf numFmtId="0" fontId="29" fillId="38" borderId="17" xfId="0" applyFont="1" applyFill="1" applyBorder="1" applyAlignment="1" applyProtection="1">
      <alignment vertical="center" wrapText="1"/>
    </xf>
    <xf numFmtId="167" fontId="29" fillId="0" borderId="13" xfId="0" applyNumberFormat="1" applyFont="1" applyFill="1" applyBorder="1" applyAlignment="1" applyProtection="1">
      <alignment vertical="center"/>
    </xf>
    <xf numFmtId="0" fontId="19" fillId="0" borderId="10" xfId="44" applyFont="1" applyFill="1" applyBorder="1" applyAlignment="1">
      <alignment horizontal="center" vertical="center" wrapText="1"/>
    </xf>
    <xf numFmtId="165" fontId="20" fillId="34" borderId="10" xfId="0" applyNumberFormat="1" applyFont="1" applyFill="1" applyBorder="1" applyAlignment="1">
      <alignment horizontal="center" vertical="center" wrapText="1"/>
    </xf>
    <xf numFmtId="14" fontId="0" fillId="0" borderId="0" xfId="0" applyNumberFormat="1" applyFill="1" applyBorder="1" applyAlignment="1">
      <alignment vertical="center"/>
    </xf>
    <xf numFmtId="0" fontId="17" fillId="0" borderId="0" xfId="0" applyFont="1"/>
    <xf numFmtId="2" fontId="29" fillId="0" borderId="10" xfId="0" applyNumberFormat="1" applyFont="1" applyBorder="1" applyAlignment="1" applyProtection="1">
      <alignment vertical="center"/>
    </xf>
    <xf numFmtId="0" fontId="29" fillId="38" borderId="11" xfId="0" applyFont="1" applyFill="1" applyBorder="1" applyAlignment="1" applyProtection="1">
      <alignment horizontal="right" vertical="center" wrapText="1"/>
    </xf>
    <xf numFmtId="14" fontId="19" fillId="0" borderId="0" xfId="0" applyNumberFormat="1" applyFont="1" applyBorder="1" applyAlignment="1">
      <alignment vertical="center"/>
    </xf>
    <xf numFmtId="0" fontId="19" fillId="0" borderId="0" xfId="0" applyFont="1" applyBorder="1" applyAlignment="1">
      <alignment vertical="center"/>
    </xf>
    <xf numFmtId="14" fontId="29" fillId="0" borderId="0" xfId="0" applyNumberFormat="1" applyFont="1" applyFill="1" applyBorder="1" applyAlignment="1" applyProtection="1">
      <alignment horizontal="left" vertical="center" wrapText="1"/>
      <protection locked="0"/>
    </xf>
    <xf numFmtId="0" fontId="29" fillId="0" borderId="0" xfId="0" applyFont="1" applyFill="1" applyBorder="1" applyAlignment="1" applyProtection="1">
      <alignment horizontal="left" vertical="center" wrapText="1"/>
      <protection locked="0"/>
    </xf>
    <xf numFmtId="44" fontId="19" fillId="0" borderId="0" xfId="42" applyFont="1" applyFill="1" applyBorder="1" applyAlignment="1">
      <alignment vertical="center"/>
    </xf>
    <xf numFmtId="0" fontId="0" fillId="0" borderId="0" xfId="0" applyFill="1" applyBorder="1"/>
    <xf numFmtId="0" fontId="0" fillId="0" borderId="0" xfId="0" applyBorder="1"/>
    <xf numFmtId="0" fontId="0" fillId="0" borderId="0" xfId="0"/>
    <xf numFmtId="0" fontId="0" fillId="0" borderId="0" xfId="0" applyAlignment="1">
      <alignment vertical="center"/>
    </xf>
    <xf numFmtId="0" fontId="29" fillId="0" borderId="0" xfId="0" applyFont="1" applyFill="1" applyBorder="1" applyAlignment="1" applyProtection="1">
      <alignment vertical="center" wrapText="1"/>
    </xf>
    <xf numFmtId="0" fontId="19" fillId="0" borderId="0" xfId="0" applyFont="1"/>
    <xf numFmtId="0" fontId="26" fillId="0" borderId="0" xfId="0" applyFont="1" applyAlignment="1" applyProtection="1">
      <alignment horizontal="justify" wrapText="1"/>
    </xf>
    <xf numFmtId="0" fontId="19" fillId="0" borderId="0" xfId="0" applyFont="1" applyFill="1" applyBorder="1" applyAlignment="1">
      <alignment vertical="center"/>
    </xf>
    <xf numFmtId="0" fontId="25" fillId="0" borderId="0" xfId="44" applyFont="1" applyFill="1" applyBorder="1" applyAlignment="1" applyProtection="1">
      <alignment vertical="center" wrapText="1"/>
    </xf>
    <xf numFmtId="0" fontId="19"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vertical="center" wrapText="1"/>
      <protection locked="0"/>
    </xf>
    <xf numFmtId="0" fontId="20" fillId="0" borderId="0" xfId="0" applyFont="1"/>
    <xf numFmtId="164" fontId="29" fillId="0" borderId="0" xfId="43" applyNumberFormat="1" applyFont="1" applyFill="1" applyBorder="1" applyAlignment="1" applyProtection="1">
      <alignment horizontal="center" vertical="center" wrapText="1"/>
    </xf>
    <xf numFmtId="0" fontId="26" fillId="0" borderId="10" xfId="0" applyFont="1" applyFill="1" applyBorder="1" applyAlignment="1" applyProtection="1">
      <alignment horizontal="left" vertical="center" wrapText="1" indent="1"/>
      <protection locked="0"/>
    </xf>
    <xf numFmtId="167" fontId="26" fillId="0" borderId="10" xfId="0" applyNumberFormat="1" applyFont="1" applyFill="1" applyBorder="1" applyAlignment="1" applyProtection="1">
      <alignment vertical="center"/>
    </xf>
    <xf numFmtId="0" fontId="29" fillId="0" borderId="10" xfId="0" applyFont="1" applyBorder="1" applyAlignment="1" applyProtection="1">
      <alignment horizontal="right" vertical="center" wrapText="1"/>
    </xf>
    <xf numFmtId="165" fontId="29" fillId="0" borderId="10" xfId="0" applyNumberFormat="1" applyFont="1" applyBorder="1" applyAlignment="1" applyProtection="1">
      <alignment vertical="center"/>
    </xf>
    <xf numFmtId="0" fontId="29" fillId="0" borderId="0" xfId="0" applyFont="1" applyFill="1" applyBorder="1" applyAlignment="1" applyProtection="1">
      <alignment horizontal="left" vertical="center" wrapText="1"/>
    </xf>
    <xf numFmtId="9" fontId="29" fillId="0" borderId="0" xfId="43" applyFont="1" applyFill="1" applyBorder="1" applyAlignment="1" applyProtection="1">
      <alignment horizontal="center" vertical="center" wrapText="1"/>
      <protection locked="0"/>
    </xf>
    <xf numFmtId="0" fontId="19" fillId="0" borderId="0" xfId="0" applyFont="1" applyFill="1"/>
    <xf numFmtId="0" fontId="29" fillId="0" borderId="10" xfId="0" applyFont="1" applyFill="1" applyBorder="1" applyAlignment="1" applyProtection="1">
      <alignment horizontal="center" vertical="center" wrapText="1"/>
    </xf>
    <xf numFmtId="0" fontId="26" fillId="0" borderId="10" xfId="0" applyFont="1" applyFill="1" applyBorder="1" applyAlignment="1" applyProtection="1">
      <alignment horizontal="center" vertical="center" wrapText="1"/>
    </xf>
    <xf numFmtId="0" fontId="29" fillId="38" borderId="21" xfId="0" applyFont="1" applyFill="1" applyBorder="1" applyAlignment="1" applyProtection="1">
      <alignment vertical="center"/>
    </xf>
    <xf numFmtId="0" fontId="29" fillId="38" borderId="19" xfId="0" applyFont="1" applyFill="1" applyBorder="1" applyAlignment="1" applyProtection="1">
      <alignment vertical="center"/>
    </xf>
    <xf numFmtId="0" fontId="0" fillId="0" borderId="0" xfId="0" applyFill="1"/>
    <xf numFmtId="0" fontId="0" fillId="0" borderId="10" xfId="0" quotePrefix="1" applyFill="1" applyBorder="1" applyAlignment="1">
      <alignment horizontal="left" vertical="center" wrapText="1"/>
    </xf>
    <xf numFmtId="0" fontId="29" fillId="38" borderId="17" xfId="0" applyFont="1" applyFill="1" applyBorder="1" applyAlignment="1" applyProtection="1">
      <alignment vertical="center" wrapText="1"/>
    </xf>
    <xf numFmtId="0" fontId="34" fillId="36" borderId="0" xfId="0" applyFont="1" applyFill="1" applyAlignment="1">
      <alignment vertical="center"/>
    </xf>
    <xf numFmtId="0" fontId="0" fillId="36" borderId="0" xfId="0" applyFill="1"/>
    <xf numFmtId="167" fontId="29" fillId="0" borderId="13" xfId="0" applyNumberFormat="1" applyFont="1" applyFill="1" applyBorder="1" applyAlignment="1" applyProtection="1">
      <alignment vertical="center"/>
    </xf>
    <xf numFmtId="0" fontId="29" fillId="38" borderId="17" xfId="0" applyFont="1" applyFill="1" applyBorder="1" applyAlignment="1" applyProtection="1">
      <alignment horizontal="left" vertical="center" wrapText="1"/>
    </xf>
    <xf numFmtId="0" fontId="29" fillId="38" borderId="11" xfId="0" applyFont="1" applyFill="1" applyBorder="1" applyAlignment="1" applyProtection="1">
      <alignment horizontal="center" vertical="center" wrapText="1"/>
    </xf>
    <xf numFmtId="0" fontId="30" fillId="42" borderId="10" xfId="0" applyFont="1" applyFill="1" applyBorder="1" applyAlignment="1">
      <alignment horizontal="center" vertical="center" wrapText="1"/>
    </xf>
    <xf numFmtId="167" fontId="29" fillId="0" borderId="10" xfId="0" applyNumberFormat="1" applyFont="1" applyBorder="1" applyAlignment="1" applyProtection="1">
      <alignment vertical="center"/>
    </xf>
    <xf numFmtId="164" fontId="29" fillId="0" borderId="10" xfId="43" applyNumberFormat="1" applyFont="1" applyBorder="1" applyAlignment="1" applyProtection="1">
      <alignment horizontal="center" vertical="center" wrapText="1"/>
    </xf>
    <xf numFmtId="0" fontId="19" fillId="0" borderId="10" xfId="44" applyFont="1" applyFill="1" applyBorder="1" applyAlignment="1" applyProtection="1">
      <alignment horizontal="left" vertical="center" wrapText="1"/>
      <protection locked="0"/>
    </xf>
    <xf numFmtId="165" fontId="19" fillId="0" borderId="0" xfId="0" applyNumberFormat="1" applyFont="1"/>
    <xf numFmtId="1" fontId="29" fillId="0" borderId="0" xfId="0" applyNumberFormat="1" applyFont="1" applyFill="1" applyBorder="1" applyAlignment="1" applyProtection="1">
      <alignment horizontal="left" vertical="center" wrapText="1"/>
      <protection locked="0"/>
    </xf>
    <xf numFmtId="0" fontId="29" fillId="38" borderId="17" xfId="0" applyFont="1" applyFill="1" applyBorder="1" applyAlignment="1" applyProtection="1">
      <alignment horizontal="left" vertical="center" wrapText="1"/>
    </xf>
    <xf numFmtId="0" fontId="29" fillId="0" borderId="16" xfId="0" applyFont="1" applyFill="1" applyBorder="1" applyAlignment="1" applyProtection="1">
      <alignment horizontal="center" vertical="center" wrapText="1"/>
    </xf>
    <xf numFmtId="164" fontId="29" fillId="0" borderId="16" xfId="0" applyNumberFormat="1" applyFont="1" applyFill="1" applyBorder="1" applyAlignment="1" applyProtection="1">
      <alignment vertical="center" wrapText="1"/>
    </xf>
    <xf numFmtId="0" fontId="29" fillId="44" borderId="10" xfId="0" applyFont="1" applyFill="1" applyBorder="1" applyAlignment="1" applyProtection="1">
      <alignment horizontal="center" vertical="center" wrapText="1"/>
    </xf>
    <xf numFmtId="44" fontId="19" fillId="0" borderId="0" xfId="0" applyNumberFormat="1" applyFont="1" applyBorder="1" applyAlignment="1">
      <alignment vertical="center"/>
    </xf>
    <xf numFmtId="0" fontId="29" fillId="38" borderId="17" xfId="0" applyFont="1" applyFill="1" applyBorder="1" applyAlignment="1" applyProtection="1">
      <alignment horizontal="left" vertical="center" wrapText="1"/>
    </xf>
    <xf numFmtId="0" fontId="29" fillId="44" borderId="24" xfId="0" applyFont="1" applyFill="1" applyBorder="1" applyAlignment="1" applyProtection="1">
      <alignment vertical="center" wrapText="1"/>
    </xf>
    <xf numFmtId="0" fontId="29" fillId="44" borderId="13" xfId="0" applyFont="1" applyFill="1" applyBorder="1" applyAlignment="1" applyProtection="1">
      <alignment vertical="center" wrapText="1"/>
    </xf>
    <xf numFmtId="167" fontId="19" fillId="0" borderId="0" xfId="0" applyNumberFormat="1" applyFont="1" applyBorder="1" applyAlignment="1">
      <alignment vertical="center"/>
    </xf>
    <xf numFmtId="44" fontId="36" fillId="0" borderId="10" xfId="42" applyFont="1" applyBorder="1" applyAlignment="1">
      <alignment vertical="center"/>
    </xf>
    <xf numFmtId="14" fontId="19" fillId="0" borderId="0" xfId="0" applyNumberFormat="1" applyFont="1" applyAlignment="1">
      <alignment vertical="center"/>
    </xf>
    <xf numFmtId="44" fontId="20" fillId="0" borderId="10" xfId="0" applyNumberFormat="1" applyFont="1" applyBorder="1" applyAlignment="1">
      <alignment vertical="center"/>
    </xf>
    <xf numFmtId="0" fontId="19" fillId="0" borderId="10" xfId="0" applyFont="1" applyFill="1" applyBorder="1" applyAlignment="1">
      <alignment vertical="center"/>
    </xf>
    <xf numFmtId="0" fontId="26" fillId="45" borderId="10" xfId="0" applyFont="1" applyFill="1" applyBorder="1" applyAlignment="1">
      <alignment vertical="center"/>
    </xf>
    <xf numFmtId="14" fontId="26" fillId="45" borderId="10" xfId="0" applyNumberFormat="1" applyFont="1" applyFill="1" applyBorder="1" applyAlignment="1">
      <alignment horizontal="center" vertical="center"/>
    </xf>
    <xf numFmtId="0" fontId="26" fillId="45" borderId="10" xfId="0" applyFont="1" applyFill="1" applyBorder="1" applyAlignment="1">
      <alignment horizontal="center" vertical="center"/>
    </xf>
    <xf numFmtId="165" fontId="26" fillId="45" borderId="10" xfId="0" applyNumberFormat="1" applyFont="1" applyFill="1" applyBorder="1" applyAlignment="1">
      <alignment vertical="center"/>
    </xf>
    <xf numFmtId="0" fontId="37" fillId="45" borderId="10" xfId="0" applyFont="1" applyFill="1" applyBorder="1" applyAlignment="1">
      <alignment vertical="center"/>
    </xf>
    <xf numFmtId="0" fontId="37" fillId="45" borderId="10" xfId="0" applyFont="1" applyFill="1" applyBorder="1" applyAlignment="1">
      <alignment horizontal="left" vertical="center"/>
    </xf>
    <xf numFmtId="0" fontId="20" fillId="0" borderId="0" xfId="0" applyFont="1" applyAlignment="1">
      <alignment vertical="center"/>
    </xf>
    <xf numFmtId="165" fontId="20" fillId="0" borderId="0" xfId="0" applyNumberFormat="1" applyFont="1" applyAlignment="1">
      <alignment vertical="center"/>
    </xf>
    <xf numFmtId="0" fontId="29" fillId="38" borderId="17" xfId="0" applyFont="1" applyFill="1" applyBorder="1" applyAlignment="1" applyProtection="1">
      <alignment horizontal="left" vertical="center" wrapText="1"/>
    </xf>
    <xf numFmtId="0" fontId="29" fillId="38" borderId="11" xfId="0" applyFont="1" applyFill="1" applyBorder="1" applyAlignment="1" applyProtection="1">
      <alignment horizontal="center" vertical="center" wrapText="1"/>
    </xf>
    <xf numFmtId="14" fontId="29" fillId="43" borderId="11" xfId="0" applyNumberFormat="1" applyFont="1" applyFill="1" applyBorder="1" applyAlignment="1" applyProtection="1">
      <alignment horizontal="center" vertical="center" wrapText="1"/>
      <protection locked="0"/>
    </xf>
    <xf numFmtId="0" fontId="28" fillId="0" borderId="10" xfId="0" applyFont="1" applyBorder="1" applyAlignment="1">
      <alignment horizontal="center" vertical="center"/>
    </xf>
    <xf numFmtId="0" fontId="0" fillId="0" borderId="0" xfId="0" applyAlignment="1">
      <alignment vertical="center"/>
    </xf>
    <xf numFmtId="0" fontId="40" fillId="0" borderId="0" xfId="0" applyFont="1" applyFill="1" applyBorder="1" applyAlignment="1">
      <alignment vertical="center"/>
    </xf>
    <xf numFmtId="0" fontId="40" fillId="0" borderId="0" xfId="0" applyFont="1" applyBorder="1" applyAlignment="1">
      <alignment vertical="center"/>
    </xf>
    <xf numFmtId="14" fontId="40" fillId="0" borderId="0" xfId="0" applyNumberFormat="1" applyFont="1" applyBorder="1" applyAlignment="1">
      <alignment vertical="center"/>
    </xf>
    <xf numFmtId="14" fontId="40" fillId="0" borderId="0" xfId="0" applyNumberFormat="1" applyFont="1" applyBorder="1" applyAlignment="1">
      <alignment horizontal="center" vertical="center"/>
    </xf>
    <xf numFmtId="0" fontId="15" fillId="0" borderId="0" xfId="0" applyFont="1" applyBorder="1"/>
    <xf numFmtId="165" fontId="40" fillId="0" borderId="0" xfId="0" applyNumberFormat="1" applyFont="1" applyBorder="1" applyAlignment="1">
      <alignment vertical="center"/>
    </xf>
    <xf numFmtId="165" fontId="20" fillId="36" borderId="10" xfId="0" applyNumberFormat="1" applyFont="1" applyFill="1" applyBorder="1" applyAlignment="1">
      <alignment horizontal="center" vertical="center"/>
    </xf>
    <xf numFmtId="0" fontId="19" fillId="0" borderId="10" xfId="44" applyFont="1" applyFill="1" applyBorder="1" applyAlignment="1">
      <alignment vertical="center" wrapText="1"/>
    </xf>
    <xf numFmtId="0" fontId="19" fillId="0" borderId="10" xfId="44" applyFont="1" applyFill="1" applyBorder="1" applyAlignment="1">
      <alignment vertical="center"/>
    </xf>
    <xf numFmtId="9" fontId="19" fillId="38" borderId="10" xfId="47" applyNumberFormat="1" applyFont="1" applyFill="1" applyBorder="1" applyAlignment="1" applyProtection="1">
      <alignment horizontal="center" vertical="center" wrapText="1"/>
      <protection locked="0"/>
    </xf>
    <xf numFmtId="44" fontId="20" fillId="38" borderId="10" xfId="44" applyNumberFormat="1" applyFont="1" applyFill="1" applyBorder="1" applyAlignment="1">
      <alignment horizontal="center"/>
    </xf>
    <xf numFmtId="0" fontId="20" fillId="34" borderId="10" xfId="0" applyFont="1" applyFill="1" applyBorder="1" applyAlignment="1">
      <alignment horizontal="left" vertical="center"/>
    </xf>
    <xf numFmtId="0" fontId="0" fillId="0" borderId="10" xfId="0" applyFont="1" applyFill="1" applyBorder="1" applyAlignment="1">
      <alignment horizontal="left" vertical="center" wrapText="1"/>
    </xf>
    <xf numFmtId="0" fontId="0" fillId="0" borderId="0" xfId="0" applyFill="1" applyBorder="1" applyAlignment="1">
      <alignment vertical="center" wrapText="1"/>
    </xf>
    <xf numFmtId="0" fontId="41" fillId="0" borderId="0" xfId="55" applyAlignment="1">
      <alignment vertical="center"/>
    </xf>
    <xf numFmtId="0" fontId="0" fillId="0" borderId="0" xfId="0" applyFill="1" applyBorder="1" applyAlignment="1">
      <alignment vertical="top"/>
    </xf>
    <xf numFmtId="165" fontId="20" fillId="35" borderId="17" xfId="0" applyNumberFormat="1" applyFont="1" applyFill="1" applyBorder="1" applyAlignment="1">
      <alignment vertical="center"/>
    </xf>
    <xf numFmtId="165" fontId="20" fillId="35" borderId="18" xfId="0" applyNumberFormat="1" applyFont="1" applyFill="1" applyBorder="1" applyAlignment="1">
      <alignment vertical="center"/>
    </xf>
    <xf numFmtId="165" fontId="20" fillId="35" borderId="11" xfId="0" applyNumberFormat="1" applyFont="1" applyFill="1" applyBorder="1" applyAlignment="1">
      <alignment vertical="center"/>
    </xf>
    <xf numFmtId="165" fontId="20" fillId="38" borderId="17" xfId="0" applyNumberFormat="1" applyFont="1" applyFill="1" applyBorder="1" applyAlignment="1">
      <alignment vertical="center"/>
    </xf>
    <xf numFmtId="165" fontId="20" fillId="38" borderId="18" xfId="0" applyNumberFormat="1" applyFont="1" applyFill="1" applyBorder="1" applyAlignment="1">
      <alignment vertical="center"/>
    </xf>
    <xf numFmtId="165" fontId="20" fillId="38" borderId="11" xfId="0" applyNumberFormat="1" applyFont="1" applyFill="1" applyBorder="1" applyAlignment="1">
      <alignment vertical="center"/>
    </xf>
    <xf numFmtId="165" fontId="20" fillId="38" borderId="22" xfId="0" applyNumberFormat="1" applyFont="1" applyFill="1" applyBorder="1" applyAlignment="1">
      <alignment vertical="center"/>
    </xf>
    <xf numFmtId="165" fontId="20" fillId="38" borderId="20" xfId="0" applyNumberFormat="1" applyFont="1" applyFill="1" applyBorder="1" applyAlignment="1">
      <alignment vertical="center"/>
    </xf>
    <xf numFmtId="165" fontId="20" fillId="38" borderId="14" xfId="0" applyNumberFormat="1" applyFont="1" applyFill="1" applyBorder="1" applyAlignment="1">
      <alignment vertical="center"/>
    </xf>
    <xf numFmtId="0" fontId="43" fillId="0" borderId="0" xfId="0" applyFont="1" applyAlignment="1">
      <alignment vertical="center"/>
    </xf>
    <xf numFmtId="0" fontId="44" fillId="0" borderId="0" xfId="0" applyFont="1" applyAlignment="1">
      <alignment vertical="center"/>
    </xf>
    <xf numFmtId="0" fontId="29" fillId="38" borderId="17" xfId="0" applyFont="1" applyFill="1" applyBorder="1" applyAlignment="1" applyProtection="1">
      <alignment horizontal="left" vertical="center" wrapText="1"/>
    </xf>
    <xf numFmtId="0" fontId="29" fillId="38" borderId="11" xfId="0" applyFont="1" applyFill="1" applyBorder="1" applyAlignment="1" applyProtection="1">
      <alignment horizontal="center" vertical="center" wrapText="1"/>
    </xf>
    <xf numFmtId="165" fontId="26" fillId="0" borderId="10" xfId="42" applyNumberFormat="1" applyFont="1" applyFill="1" applyBorder="1" applyAlignment="1" applyProtection="1">
      <alignment horizontal="center" vertical="center" wrapText="1"/>
      <protection locked="0"/>
    </xf>
    <xf numFmtId="165" fontId="26" fillId="37" borderId="10" xfId="0" applyNumberFormat="1" applyFont="1" applyFill="1" applyBorder="1" applyAlignment="1" applyProtection="1">
      <alignment horizontal="left" vertical="center" wrapText="1" indent="1"/>
      <protection locked="0"/>
    </xf>
    <xf numFmtId="164" fontId="35" fillId="44" borderId="23" xfId="43" applyNumberFormat="1" applyFont="1" applyFill="1" applyBorder="1" applyAlignment="1" applyProtection="1">
      <alignment horizontal="center" vertical="center" wrapText="1"/>
      <protection locked="0"/>
    </xf>
    <xf numFmtId="164" fontId="35" fillId="44" borderId="24" xfId="43" applyNumberFormat="1" applyFont="1" applyFill="1" applyBorder="1" applyAlignment="1" applyProtection="1">
      <alignment horizontal="center" vertical="center" wrapText="1"/>
      <protection locked="0"/>
    </xf>
    <xf numFmtId="164" fontId="35" fillId="44" borderId="13" xfId="43" applyNumberFormat="1" applyFont="1" applyFill="1" applyBorder="1" applyAlignment="1" applyProtection="1">
      <alignment horizontal="center" vertical="center" wrapText="1"/>
      <protection locked="0"/>
    </xf>
    <xf numFmtId="0" fontId="45" fillId="0" borderId="0" xfId="0" applyFont="1" applyFill="1" applyBorder="1" applyAlignment="1">
      <alignment horizontal="right" vertical="center"/>
    </xf>
    <xf numFmtId="0" fontId="0" fillId="0" borderId="0" xfId="0" applyAlignment="1">
      <alignment vertical="center"/>
    </xf>
    <xf numFmtId="0" fontId="37" fillId="46" borderId="10" xfId="0" applyFont="1" applyFill="1" applyBorder="1" applyAlignment="1">
      <alignment horizontal="left" vertical="center"/>
    </xf>
    <xf numFmtId="0" fontId="26" fillId="46" borderId="10" xfId="0" applyFont="1" applyFill="1" applyBorder="1" applyAlignment="1">
      <alignment vertical="center"/>
    </xf>
    <xf numFmtId="14" fontId="26" fillId="46" borderId="10" xfId="0" applyNumberFormat="1" applyFont="1" applyFill="1" applyBorder="1" applyAlignment="1">
      <alignment horizontal="center" vertical="center"/>
    </xf>
    <xf numFmtId="0" fontId="26" fillId="46" borderId="10" xfId="0" applyFont="1" applyFill="1" applyBorder="1" applyAlignment="1">
      <alignment horizontal="center" vertical="center"/>
    </xf>
    <xf numFmtId="0" fontId="37" fillId="46" borderId="10" xfId="0" applyFont="1" applyFill="1" applyBorder="1" applyAlignment="1">
      <alignment vertical="center"/>
    </xf>
    <xf numFmtId="165" fontId="26" fillId="46" borderId="10" xfId="0" applyNumberFormat="1" applyFont="1" applyFill="1" applyBorder="1" applyAlignment="1">
      <alignment vertical="center"/>
    </xf>
    <xf numFmtId="44" fontId="26" fillId="46" borderId="10" xfId="42" applyFont="1" applyFill="1" applyBorder="1" applyAlignment="1">
      <alignment vertical="center"/>
    </xf>
    <xf numFmtId="0" fontId="20" fillId="46" borderId="10" xfId="44" applyFont="1" applyFill="1" applyBorder="1" applyAlignment="1" applyProtection="1">
      <alignment vertical="center" wrapText="1"/>
      <protection locked="0"/>
    </xf>
    <xf numFmtId="0" fontId="20" fillId="46" borderId="10" xfId="44" applyNumberFormat="1" applyFont="1" applyFill="1" applyBorder="1" applyAlignment="1" applyProtection="1">
      <alignment horizontal="left" vertical="center"/>
      <protection locked="0"/>
    </xf>
    <xf numFmtId="0" fontId="20" fillId="46" borderId="10" xfId="0" applyFont="1" applyFill="1" applyBorder="1" applyAlignment="1">
      <alignment horizontal="left" vertical="center" wrapText="1"/>
    </xf>
    <xf numFmtId="0" fontId="0" fillId="46" borderId="10" xfId="0" applyFill="1" applyBorder="1" applyAlignment="1">
      <alignment horizontal="center" vertical="center" wrapText="1"/>
    </xf>
    <xf numFmtId="0" fontId="29" fillId="46" borderId="17" xfId="0" applyFont="1" applyFill="1" applyBorder="1" applyAlignment="1" applyProtection="1">
      <alignment horizontal="left" vertical="center" wrapText="1"/>
      <protection locked="0"/>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14" fontId="29" fillId="46" borderId="10" xfId="0" applyNumberFormat="1" applyFont="1" applyFill="1" applyBorder="1" applyAlignment="1" applyProtection="1">
      <alignment horizontal="center" vertical="center" wrapText="1"/>
      <protection locked="0"/>
    </xf>
    <xf numFmtId="14" fontId="29" fillId="46" borderId="11" xfId="0" applyNumberFormat="1" applyFont="1" applyFill="1" applyBorder="1" applyAlignment="1" applyProtection="1">
      <alignment horizontal="center" vertical="center" wrapText="1"/>
      <protection locked="0"/>
    </xf>
    <xf numFmtId="165" fontId="26" fillId="46" borderId="10" xfId="0" applyNumberFormat="1" applyFont="1" applyFill="1" applyBorder="1" applyAlignment="1" applyProtection="1">
      <alignment horizontal="left" vertical="center" wrapText="1" indent="1"/>
      <protection locked="0"/>
    </xf>
    <xf numFmtId="164" fontId="26" fillId="46" borderId="10" xfId="43" applyNumberFormat="1" applyFont="1" applyFill="1" applyBorder="1" applyAlignment="1" applyProtection="1">
      <alignment horizontal="center" vertical="center" wrapText="1"/>
      <protection locked="0"/>
    </xf>
    <xf numFmtId="14" fontId="26" fillId="46" borderId="10" xfId="0" applyNumberFormat="1" applyFont="1" applyFill="1" applyBorder="1" applyAlignment="1" applyProtection="1">
      <alignment horizontal="center" vertical="center" wrapText="1"/>
      <protection locked="0"/>
    </xf>
    <xf numFmtId="0" fontId="26" fillId="46" borderId="10" xfId="0" applyFont="1" applyFill="1" applyBorder="1" applyAlignment="1" applyProtection="1">
      <alignment horizontal="left" vertical="center" wrapText="1" indent="1"/>
      <protection locked="0"/>
    </xf>
    <xf numFmtId="165" fontId="26" fillId="46" borderId="10" xfId="0" applyNumberFormat="1" applyFont="1" applyFill="1" applyBorder="1" applyAlignment="1" applyProtection="1">
      <alignment horizontal="center" vertical="center" wrapText="1"/>
      <protection locked="0"/>
    </xf>
    <xf numFmtId="165" fontId="26" fillId="46" borderId="10" xfId="0" applyNumberFormat="1" applyFont="1" applyFill="1" applyBorder="1" applyAlignment="1" applyProtection="1">
      <alignment vertical="center"/>
      <protection locked="0"/>
    </xf>
    <xf numFmtId="165" fontId="26" fillId="46" borderId="10" xfId="43" applyNumberFormat="1" applyFont="1" applyFill="1" applyBorder="1" applyAlignment="1" applyProtection="1">
      <alignment horizontal="center" vertical="center" wrapText="1"/>
      <protection locked="0"/>
    </xf>
    <xf numFmtId="165" fontId="26" fillId="46" borderId="10" xfId="42" applyNumberFormat="1" applyFont="1" applyFill="1" applyBorder="1" applyAlignment="1" applyProtection="1">
      <alignment horizontal="center" vertical="center" wrapText="1"/>
      <protection locked="0"/>
    </xf>
    <xf numFmtId="0" fontId="26" fillId="46" borderId="10" xfId="43" applyNumberFormat="1" applyFont="1" applyFill="1" applyBorder="1" applyAlignment="1" applyProtection="1">
      <alignment horizontal="center" vertical="center" wrapText="1"/>
      <protection locked="0"/>
    </xf>
    <xf numFmtId="14" fontId="26" fillId="46" borderId="10" xfId="42" applyNumberFormat="1" applyFont="1" applyFill="1" applyBorder="1" applyAlignment="1" applyProtection="1">
      <alignment horizontal="center" vertical="center" wrapText="1"/>
      <protection locked="0"/>
    </xf>
    <xf numFmtId="14" fontId="26" fillId="46" borderId="10" xfId="0" applyNumberFormat="1" applyFont="1" applyFill="1" applyBorder="1" applyAlignment="1" applyProtection="1">
      <alignment horizontal="left" vertical="center" wrapText="1" indent="1"/>
      <protection locked="0"/>
    </xf>
    <xf numFmtId="49" fontId="26" fillId="46" borderId="10" xfId="0" applyNumberFormat="1" applyFont="1" applyFill="1" applyBorder="1" applyAlignment="1" applyProtection="1">
      <alignment horizontal="center" vertical="center" wrapText="1"/>
      <protection locked="0"/>
    </xf>
    <xf numFmtId="49" fontId="26" fillId="46" borderId="10" xfId="0" applyNumberFormat="1" applyFont="1" applyFill="1" applyBorder="1" applyAlignment="1" applyProtection="1">
      <alignment horizontal="left" vertical="center" wrapText="1" indent="1"/>
      <protection locked="0"/>
    </xf>
    <xf numFmtId="49" fontId="26" fillId="46" borderId="10" xfId="0" applyNumberFormat="1" applyFont="1" applyFill="1" applyBorder="1" applyAlignment="1" applyProtection="1">
      <alignment vertical="center"/>
      <protection locked="0"/>
    </xf>
    <xf numFmtId="49" fontId="26" fillId="46" borderId="10" xfId="42" applyNumberFormat="1" applyFont="1" applyFill="1" applyBorder="1" applyAlignment="1" applyProtection="1">
      <alignment horizontal="center" vertical="center" wrapText="1"/>
      <protection locked="0"/>
    </xf>
    <xf numFmtId="0" fontId="19" fillId="46" borderId="10" xfId="44" applyFont="1" applyFill="1" applyBorder="1" applyAlignment="1" applyProtection="1">
      <alignment horizontal="center" vertical="center" wrapText="1"/>
      <protection locked="0"/>
    </xf>
    <xf numFmtId="168" fontId="19" fillId="46" borderId="10" xfId="47" applyNumberFormat="1" applyFont="1" applyFill="1" applyBorder="1" applyAlignment="1" applyProtection="1">
      <alignment horizontal="center" vertical="center" wrapText="1"/>
      <protection locked="0"/>
    </xf>
    <xf numFmtId="44" fontId="19" fillId="46" borderId="10" xfId="47"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center" vertical="center" wrapText="1"/>
      <protection locked="0"/>
    </xf>
    <xf numFmtId="168" fontId="20" fillId="46" borderId="10" xfId="47" applyNumberFormat="1" applyFont="1" applyFill="1" applyBorder="1" applyAlignment="1" applyProtection="1">
      <alignment horizontal="center" vertical="center" wrapText="1"/>
      <protection locked="0"/>
    </xf>
    <xf numFmtId="44" fontId="20" fillId="46" borderId="10" xfId="47" applyFont="1" applyFill="1" applyBorder="1" applyAlignment="1" applyProtection="1">
      <alignment horizontal="center" vertical="center" wrapText="1"/>
      <protection locked="0"/>
    </xf>
    <xf numFmtId="14" fontId="19" fillId="46" borderId="10" xfId="44" applyNumberFormat="1" applyFont="1" applyFill="1" applyBorder="1" applyAlignment="1" applyProtection="1">
      <alignment horizontal="center" vertical="center" wrapText="1"/>
      <protection locked="0"/>
    </xf>
    <xf numFmtId="14" fontId="20" fillId="46" borderId="10" xfId="44" applyNumberFormat="1" applyFont="1" applyFill="1" applyBorder="1" applyAlignment="1" applyProtection="1">
      <alignment horizontal="center" vertical="center" wrapText="1"/>
      <protection locked="0"/>
    </xf>
    <xf numFmtId="44" fontId="20" fillId="39" borderId="17" xfId="44" applyNumberFormat="1" applyFont="1" applyFill="1" applyBorder="1" applyAlignment="1"/>
    <xf numFmtId="44" fontId="20" fillId="39" borderId="11" xfId="44" applyNumberFormat="1" applyFont="1" applyFill="1" applyBorder="1" applyAlignment="1"/>
    <xf numFmtId="9" fontId="30" fillId="0" borderId="0" xfId="43" applyFont="1" applyAlignment="1">
      <alignment horizontal="center" vertical="center"/>
    </xf>
    <xf numFmtId="165" fontId="30" fillId="0" borderId="0" xfId="0" applyNumberFormat="1" applyFont="1" applyAlignment="1">
      <alignment vertical="center"/>
    </xf>
    <xf numFmtId="0" fontId="30" fillId="0" borderId="0" xfId="0" applyFont="1" applyAlignment="1">
      <alignment horizontal="center" vertical="center"/>
    </xf>
    <xf numFmtId="0" fontId="30" fillId="0" borderId="0" xfId="0" applyFont="1" applyAlignment="1">
      <alignment vertical="center"/>
    </xf>
    <xf numFmtId="2" fontId="30" fillId="0" borderId="0" xfId="0" applyNumberFormat="1" applyFont="1" applyAlignment="1">
      <alignment vertical="center"/>
    </xf>
    <xf numFmtId="0" fontId="40" fillId="0" borderId="0" xfId="0" applyFont="1"/>
    <xf numFmtId="0" fontId="26" fillId="0" borderId="0" xfId="0" applyFont="1" applyAlignment="1">
      <alignment vertical="center"/>
    </xf>
    <xf numFmtId="0" fontId="47" fillId="0" borderId="10" xfId="0" applyFont="1" applyBorder="1" applyAlignment="1">
      <alignment horizontal="center" vertical="center" wrapText="1"/>
    </xf>
    <xf numFmtId="0" fontId="29" fillId="0" borderId="11" xfId="0" applyFont="1" applyBorder="1" applyAlignment="1">
      <alignment horizontal="center" vertical="center" wrapText="1"/>
    </xf>
    <xf numFmtId="44" fontId="29" fillId="0" borderId="10" xfId="0" applyNumberFormat="1" applyFont="1" applyBorder="1" applyAlignment="1">
      <alignment horizontal="left" vertical="center" wrapText="1" indent="1"/>
    </xf>
    <xf numFmtId="0" fontId="29" fillId="0" borderId="17" xfId="0" applyFont="1" applyBorder="1" applyAlignment="1">
      <alignment horizontal="left" vertical="center" wrapText="1"/>
    </xf>
    <xf numFmtId="0" fontId="29" fillId="0" borderId="18" xfId="0" applyFont="1" applyBorder="1" applyAlignment="1">
      <alignment horizontal="right" vertical="center"/>
    </xf>
    <xf numFmtId="0" fontId="26" fillId="0" borderId="18" xfId="0" applyFont="1" applyBorder="1" applyAlignment="1">
      <alignment vertical="center"/>
    </xf>
    <xf numFmtId="0" fontId="29" fillId="0" borderId="18" xfId="0" applyFont="1" applyBorder="1" applyAlignment="1">
      <alignment horizontal="left" vertical="center" wrapText="1"/>
    </xf>
    <xf numFmtId="0" fontId="26" fillId="0" borderId="11" xfId="0" applyFont="1" applyBorder="1" applyAlignment="1">
      <alignment horizontal="right" vertical="center"/>
    </xf>
    <xf numFmtId="44" fontId="48" fillId="0" borderId="25" xfId="0" applyNumberFormat="1" applyFont="1" applyBorder="1" applyAlignment="1">
      <alignment horizontal="left" vertical="center" wrapText="1" indent="1"/>
    </xf>
    <xf numFmtId="44" fontId="48" fillId="0" borderId="10" xfId="0" applyNumberFormat="1" applyFont="1" applyBorder="1" applyAlignment="1">
      <alignment horizontal="left" vertical="center" wrapText="1" indent="1"/>
    </xf>
    <xf numFmtId="0" fontId="29" fillId="0" borderId="21" xfId="0" applyFont="1" applyBorder="1" applyAlignment="1">
      <alignment horizontal="left" vertical="center" wrapText="1"/>
    </xf>
    <xf numFmtId="0" fontId="29" fillId="0" borderId="19" xfId="0" applyFont="1" applyBorder="1" applyAlignment="1">
      <alignment horizontal="right" vertical="center"/>
    </xf>
    <xf numFmtId="0" fontId="29" fillId="0" borderId="19" xfId="0" applyFont="1" applyBorder="1" applyAlignment="1">
      <alignment horizontal="left" vertical="center" wrapText="1"/>
    </xf>
    <xf numFmtId="0" fontId="26" fillId="0" borderId="19" xfId="0" applyFont="1" applyBorder="1" applyAlignment="1">
      <alignment horizontal="right" vertical="center"/>
    </xf>
    <xf numFmtId="0" fontId="26" fillId="0" borderId="19" xfId="0" applyFont="1" applyBorder="1" applyAlignment="1">
      <alignment vertical="center"/>
    </xf>
    <xf numFmtId="44" fontId="29" fillId="0" borderId="25" xfId="0" applyNumberFormat="1" applyFont="1" applyBorder="1" applyAlignment="1">
      <alignment horizontal="left" vertical="center" wrapText="1" indent="1"/>
    </xf>
    <xf numFmtId="0" fontId="0" fillId="0" borderId="0" xfId="0" applyAlignment="1">
      <alignment horizontal="left" vertical="center"/>
    </xf>
    <xf numFmtId="0" fontId="29" fillId="0" borderId="0" xfId="0" applyFont="1" applyAlignment="1">
      <alignment vertical="center"/>
    </xf>
    <xf numFmtId="0" fontId="46" fillId="0" borderId="0" xfId="0" applyFont="1" applyAlignment="1">
      <alignment horizontal="justify" vertical="center"/>
    </xf>
    <xf numFmtId="0" fontId="0" fillId="46" borderId="10" xfId="0" applyFill="1" applyBorder="1" applyAlignment="1">
      <alignment vertical="center"/>
    </xf>
    <xf numFmtId="0" fontId="0" fillId="0" borderId="22" xfId="0" applyBorder="1" applyAlignment="1">
      <alignment horizontal="right" vertical="center"/>
    </xf>
    <xf numFmtId="0" fontId="0" fillId="0" borderId="16" xfId="0" applyBorder="1" applyAlignment="1">
      <alignment horizontal="right" vertical="center"/>
    </xf>
    <xf numFmtId="0" fontId="47" fillId="0" borderId="13" xfId="0" applyFont="1" applyBorder="1" applyAlignment="1">
      <alignment vertical="center" wrapText="1"/>
    </xf>
    <xf numFmtId="0" fontId="41" fillId="0" borderId="0" xfId="55" applyBorder="1" applyAlignment="1">
      <alignment vertical="top"/>
    </xf>
    <xf numFmtId="0" fontId="0" fillId="0" borderId="10" xfId="0" applyBorder="1" applyAlignment="1">
      <alignment horizontal="left" vertical="center" wrapText="1"/>
    </xf>
    <xf numFmtId="165" fontId="19" fillId="46" borderId="17" xfId="0" applyNumberFormat="1" applyFont="1" applyFill="1" applyBorder="1" applyAlignment="1">
      <alignment vertical="center"/>
    </xf>
    <xf numFmtId="165" fontId="19" fillId="46" borderId="18" xfId="0" applyNumberFormat="1" applyFont="1" applyFill="1" applyBorder="1" applyAlignment="1">
      <alignment horizontal="center" vertical="center"/>
    </xf>
    <xf numFmtId="165" fontId="19" fillId="46" borderId="11" xfId="0" applyNumberFormat="1" applyFont="1" applyFill="1" applyBorder="1" applyAlignment="1">
      <alignment horizontal="center" vertical="center"/>
    </xf>
    <xf numFmtId="0" fontId="0" fillId="46" borderId="23" xfId="0" applyFill="1" applyBorder="1" applyAlignment="1">
      <alignment vertical="center"/>
    </xf>
    <xf numFmtId="0" fontId="0" fillId="46" borderId="24" xfId="0" applyFill="1" applyBorder="1" applyAlignment="1">
      <alignment vertical="center"/>
    </xf>
    <xf numFmtId="165" fontId="19" fillId="46" borderId="18" xfId="0" applyNumberFormat="1" applyFont="1" applyFill="1" applyBorder="1" applyAlignment="1">
      <alignment vertical="center"/>
    </xf>
    <xf numFmtId="165" fontId="19" fillId="46" borderId="20" xfId="0" applyNumberFormat="1" applyFont="1" applyFill="1" applyBorder="1" applyAlignment="1">
      <alignment vertical="center"/>
    </xf>
    <xf numFmtId="165" fontId="19" fillId="46" borderId="20" xfId="0" applyNumberFormat="1" applyFont="1" applyFill="1" applyBorder="1" applyAlignment="1">
      <alignment horizontal="center" vertical="center"/>
    </xf>
    <xf numFmtId="165" fontId="19" fillId="46" borderId="14" xfId="0" applyNumberFormat="1" applyFont="1" applyFill="1" applyBorder="1" applyAlignment="1">
      <alignment horizontal="center" vertical="center"/>
    </xf>
    <xf numFmtId="0" fontId="20" fillId="33" borderId="10" xfId="44" applyFont="1" applyFill="1" applyBorder="1" applyAlignment="1">
      <alignment horizontal="center" vertical="center" wrapText="1"/>
    </xf>
    <xf numFmtId="0" fontId="50" fillId="0" borderId="0" xfId="0" applyFont="1" applyAlignment="1">
      <alignment vertical="center"/>
    </xf>
    <xf numFmtId="14" fontId="50" fillId="0" borderId="0" xfId="0" applyNumberFormat="1" applyFont="1" applyAlignment="1">
      <alignment vertical="center"/>
    </xf>
    <xf numFmtId="0" fontId="20" fillId="33" borderId="13" xfId="44" applyFont="1" applyFill="1" applyBorder="1" applyAlignment="1">
      <alignment horizontal="center" vertical="center" wrapText="1"/>
    </xf>
    <xf numFmtId="0" fontId="19" fillId="47" borderId="10" xfId="0" applyFont="1" applyFill="1" applyBorder="1" applyAlignment="1">
      <alignment vertical="center"/>
    </xf>
    <xf numFmtId="165" fontId="19" fillId="47" borderId="10" xfId="0" applyNumberFormat="1" applyFont="1" applyFill="1" applyBorder="1" applyAlignment="1">
      <alignment vertical="center"/>
    </xf>
    <xf numFmtId="164" fontId="26" fillId="47" borderId="10" xfId="43" applyNumberFormat="1" applyFont="1" applyFill="1" applyBorder="1" applyAlignment="1" applyProtection="1">
      <alignment vertical="center" wrapText="1"/>
      <protection locked="0"/>
    </xf>
    <xf numFmtId="164" fontId="26" fillId="47" borderId="10" xfId="43" applyNumberFormat="1" applyFont="1" applyFill="1" applyBorder="1" applyAlignment="1" applyProtection="1">
      <alignment horizontal="center" vertical="center" wrapText="1"/>
      <protection locked="0"/>
    </xf>
    <xf numFmtId="165" fontId="29" fillId="47" borderId="10" xfId="0" applyNumberFormat="1" applyFont="1" applyFill="1" applyBorder="1" applyAlignment="1" applyProtection="1">
      <alignment vertical="center"/>
    </xf>
    <xf numFmtId="0" fontId="20" fillId="47" borderId="10" xfId="44" applyFont="1" applyFill="1" applyBorder="1" applyAlignment="1">
      <alignment horizontal="center" vertical="center" wrapText="1"/>
    </xf>
    <xf numFmtId="168" fontId="26" fillId="47" borderId="10" xfId="42" applyNumberFormat="1" applyFont="1" applyFill="1" applyBorder="1" applyAlignment="1" applyProtection="1">
      <alignment horizontal="center" vertical="center" wrapText="1"/>
      <protection locked="0"/>
    </xf>
    <xf numFmtId="167" fontId="29" fillId="47" borderId="13" xfId="0" applyNumberFormat="1" applyFont="1" applyFill="1" applyBorder="1" applyAlignment="1" applyProtection="1">
      <alignment vertical="center"/>
    </xf>
    <xf numFmtId="0" fontId="19" fillId="33" borderId="10" xfId="44" applyFont="1" applyFill="1" applyBorder="1" applyAlignment="1">
      <alignment horizontal="center" vertical="center" wrapText="1"/>
    </xf>
    <xf numFmtId="0" fontId="19" fillId="47" borderId="10" xfId="44" applyFont="1" applyFill="1" applyBorder="1" applyProtection="1">
      <protection locked="0"/>
    </xf>
    <xf numFmtId="44" fontId="20" fillId="47" borderId="10" xfId="47" applyFont="1" applyFill="1" applyBorder="1" applyAlignment="1" applyProtection="1">
      <alignment horizontal="center" vertical="center" wrapText="1"/>
      <protection locked="0"/>
    </xf>
    <xf numFmtId="168" fontId="20" fillId="47" borderId="10" xfId="47" applyNumberFormat="1" applyFont="1" applyFill="1" applyBorder="1" applyAlignment="1" applyProtection="1">
      <alignment horizontal="center" vertical="center" wrapText="1"/>
      <protection locked="0"/>
    </xf>
    <xf numFmtId="165" fontId="20" fillId="47" borderId="10" xfId="44" applyNumberFormat="1" applyFont="1" applyFill="1" applyBorder="1" applyAlignment="1">
      <alignment horizontal="center"/>
    </xf>
    <xf numFmtId="164" fontId="26" fillId="48" borderId="10" xfId="43" applyNumberFormat="1" applyFont="1" applyFill="1" applyBorder="1" applyAlignment="1" applyProtection="1">
      <alignment horizontal="center" vertical="center" wrapText="1"/>
      <protection locked="0"/>
    </xf>
    <xf numFmtId="0" fontId="0" fillId="0" borderId="0" xfId="0" applyAlignment="1">
      <alignment vertical="center"/>
    </xf>
    <xf numFmtId="164" fontId="26" fillId="47" borderId="10" xfId="43" applyNumberFormat="1" applyFont="1" applyFill="1" applyBorder="1" applyAlignment="1" applyProtection="1">
      <alignment horizontal="center" vertical="center" wrapText="1"/>
      <protection locked="0"/>
    </xf>
    <xf numFmtId="164" fontId="26" fillId="47" borderId="10" xfId="43" applyNumberFormat="1" applyFont="1" applyFill="1" applyBorder="1" applyAlignment="1" applyProtection="1">
      <alignment horizontal="center" vertical="center" wrapText="1"/>
      <protection locked="0"/>
    </xf>
    <xf numFmtId="0" fontId="29" fillId="38" borderId="17" xfId="0" applyFont="1" applyFill="1" applyBorder="1" applyAlignment="1" applyProtection="1">
      <alignment horizontal="left" vertical="center" wrapText="1"/>
    </xf>
    <xf numFmtId="0" fontId="29" fillId="46" borderId="17" xfId="0" applyFont="1" applyFill="1" applyBorder="1" applyAlignment="1" applyProtection="1">
      <alignment horizontal="left" vertical="center" wrapText="1"/>
      <protection locked="0"/>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38" borderId="11" xfId="0" applyFont="1" applyFill="1" applyBorder="1" applyAlignment="1" applyProtection="1">
      <alignment horizontal="center" vertical="center" wrapText="1"/>
    </xf>
    <xf numFmtId="165" fontId="15" fillId="0" borderId="0" xfId="0" applyNumberFormat="1" applyFont="1"/>
    <xf numFmtId="0" fontId="15" fillId="0" borderId="0" xfId="0" applyFont="1"/>
    <xf numFmtId="14" fontId="40" fillId="0" borderId="0" xfId="0" applyNumberFormat="1" applyFont="1" applyAlignment="1">
      <alignment vertical="center"/>
    </xf>
    <xf numFmtId="0" fontId="40" fillId="0" borderId="0" xfId="0" applyFont="1" applyAlignment="1">
      <alignment vertical="center"/>
    </xf>
    <xf numFmtId="167" fontId="29" fillId="47" borderId="13" xfId="0" applyNumberFormat="1" applyFont="1" applyFill="1" applyBorder="1" applyAlignment="1">
      <alignment vertical="center"/>
    </xf>
    <xf numFmtId="165" fontId="29" fillId="0" borderId="10" xfId="0" applyNumberFormat="1" applyFont="1" applyBorder="1" applyAlignment="1">
      <alignment vertical="center" wrapText="1"/>
    </xf>
    <xf numFmtId="0" fontId="29" fillId="38" borderId="12" xfId="0" applyFont="1" applyFill="1" applyBorder="1" applyAlignment="1">
      <alignment horizontal="center" vertical="center" wrapText="1"/>
    </xf>
    <xf numFmtId="0" fontId="29" fillId="38" borderId="18" xfId="0" applyFont="1" applyFill="1" applyBorder="1" applyAlignment="1">
      <alignment vertical="center"/>
    </xf>
    <xf numFmtId="0" fontId="29" fillId="38" borderId="17" xfId="0" applyFont="1" applyFill="1" applyBorder="1" applyAlignment="1">
      <alignment vertical="center"/>
    </xf>
    <xf numFmtId="0" fontId="20" fillId="33" borderId="10" xfId="56" applyFont="1" applyFill="1" applyBorder="1" applyAlignment="1">
      <alignment horizontal="center" vertical="center" wrapText="1"/>
    </xf>
    <xf numFmtId="0" fontId="20" fillId="48" borderId="10" xfId="56" applyFont="1" applyFill="1" applyBorder="1" applyAlignment="1">
      <alignment horizontal="center" vertical="center" wrapText="1"/>
    </xf>
    <xf numFmtId="0" fontId="26" fillId="0" borderId="10" xfId="0" applyFont="1" applyBorder="1" applyAlignment="1">
      <alignment horizontal="center" vertical="center" wrapText="1"/>
    </xf>
    <xf numFmtId="0" fontId="20" fillId="33" borderId="12" xfId="56" applyFont="1" applyFill="1" applyBorder="1" applyAlignment="1">
      <alignment horizontal="center" vertical="center"/>
    </xf>
    <xf numFmtId="0" fontId="20" fillId="33" borderId="19" xfId="56" applyFont="1" applyFill="1" applyBorder="1" applyAlignment="1">
      <alignment horizontal="center" vertical="center"/>
    </xf>
    <xf numFmtId="0" fontId="20" fillId="33" borderId="21" xfId="56" applyFont="1" applyFill="1" applyBorder="1" applyAlignment="1">
      <alignment horizontal="center" vertical="center"/>
    </xf>
    <xf numFmtId="0" fontId="29" fillId="0" borderId="12" xfId="0" applyFont="1" applyBorder="1" applyAlignment="1">
      <alignment vertical="center" wrapText="1"/>
    </xf>
    <xf numFmtId="0" fontId="29" fillId="0" borderId="19" xfId="0" applyFont="1" applyBorder="1" applyAlignment="1">
      <alignment vertical="center" wrapText="1"/>
    </xf>
    <xf numFmtId="0" fontId="29" fillId="38" borderId="10" xfId="0" applyFont="1" applyFill="1" applyBorder="1" applyAlignment="1">
      <alignment vertical="center" wrapText="1"/>
    </xf>
    <xf numFmtId="0" fontId="29" fillId="0" borderId="0" xfId="0" applyFont="1" applyAlignment="1" applyProtection="1">
      <alignment vertical="center" wrapText="1"/>
      <protection locked="0"/>
    </xf>
    <xf numFmtId="0" fontId="29" fillId="0" borderId="0" xfId="0" applyFont="1" applyAlignment="1">
      <alignment horizontal="left" vertical="center" wrapText="1"/>
    </xf>
    <xf numFmtId="0" fontId="19" fillId="0" borderId="0" xfId="0" applyFont="1" applyAlignment="1" applyProtection="1">
      <alignment horizontal="center" vertical="center"/>
      <protection locked="0"/>
    </xf>
    <xf numFmtId="0" fontId="29" fillId="38" borderId="11" xfId="0" applyFont="1" applyFill="1" applyBorder="1" applyAlignment="1">
      <alignment horizontal="right" vertical="center" wrapText="1"/>
    </xf>
    <xf numFmtId="0" fontId="29" fillId="38" borderId="17" xfId="0" applyFont="1" applyFill="1" applyBorder="1" applyAlignment="1">
      <alignment horizontal="left" vertical="center" wrapText="1"/>
    </xf>
    <xf numFmtId="0" fontId="25" fillId="0" borderId="0" xfId="56" applyFont="1" applyAlignment="1">
      <alignment vertical="center" wrapText="1"/>
    </xf>
    <xf numFmtId="0" fontId="19" fillId="0" borderId="0" xfId="0" applyFont="1" applyAlignment="1" applyProtection="1">
      <alignment vertical="center"/>
      <protection locked="0"/>
    </xf>
    <xf numFmtId="0" fontId="19" fillId="0" borderId="10" xfId="56" applyFont="1" applyBorder="1" applyAlignment="1">
      <alignment vertical="center"/>
    </xf>
    <xf numFmtId="0" fontId="19" fillId="0" borderId="10" xfId="56" applyFont="1" applyBorder="1" applyAlignment="1">
      <alignment vertical="center" wrapText="1"/>
    </xf>
    <xf numFmtId="0" fontId="0" fillId="0" borderId="0" xfId="0" applyFill="1" applyBorder="1" applyAlignment="1">
      <alignment horizontal="left" vertical="center" wrapText="1"/>
    </xf>
    <xf numFmtId="0" fontId="17" fillId="0" borderId="0" xfId="0" applyFont="1" applyFill="1" applyBorder="1" applyAlignment="1">
      <alignment horizontal="left" vertical="center" wrapText="1"/>
    </xf>
    <xf numFmtId="165" fontId="20" fillId="0" borderId="17" xfId="0" applyNumberFormat="1" applyFont="1" applyBorder="1" applyAlignment="1">
      <alignment horizontal="left" vertical="center" wrapText="1"/>
    </xf>
    <xf numFmtId="165" fontId="20" fillId="0" borderId="18" xfId="0" applyNumberFormat="1" applyFont="1" applyBorder="1" applyAlignment="1">
      <alignment horizontal="left" vertical="center" wrapText="1"/>
    </xf>
    <xf numFmtId="165" fontId="20" fillId="0" borderId="11" xfId="0" applyNumberFormat="1" applyFont="1" applyBorder="1" applyAlignment="1">
      <alignment horizontal="left" vertical="center" wrapText="1"/>
    </xf>
    <xf numFmtId="165" fontId="20" fillId="38" borderId="17" xfId="0" applyNumberFormat="1" applyFont="1" applyFill="1" applyBorder="1" applyAlignment="1">
      <alignment horizontal="left" vertical="center" wrapText="1"/>
    </xf>
    <xf numFmtId="165" fontId="20" fillId="38" borderId="18" xfId="0" applyNumberFormat="1" applyFont="1" applyFill="1" applyBorder="1" applyAlignment="1">
      <alignment horizontal="left" vertical="center"/>
    </xf>
    <xf numFmtId="165" fontId="20" fillId="38" borderId="11" xfId="0" applyNumberFormat="1" applyFont="1" applyFill="1" applyBorder="1" applyAlignment="1">
      <alignment horizontal="left" vertical="center"/>
    </xf>
    <xf numFmtId="0" fontId="20" fillId="46" borderId="22" xfId="0" applyFont="1" applyFill="1" applyBorder="1" applyAlignment="1">
      <alignment horizontal="left" vertical="center" wrapText="1"/>
    </xf>
    <xf numFmtId="0" fontId="20" fillId="46" borderId="20" xfId="0" applyFont="1" applyFill="1" applyBorder="1" applyAlignment="1">
      <alignment horizontal="left" vertical="center" wrapText="1"/>
    </xf>
    <xf numFmtId="0" fontId="20" fillId="46" borderId="14" xfId="0" applyFont="1" applyFill="1" applyBorder="1" applyAlignment="1">
      <alignment horizontal="left" vertical="center" wrapText="1"/>
    </xf>
    <xf numFmtId="0" fontId="20" fillId="46" borderId="21" xfId="0" applyFont="1" applyFill="1" applyBorder="1" applyAlignment="1">
      <alignment horizontal="left" vertical="center" wrapText="1"/>
    </xf>
    <xf numFmtId="0" fontId="20" fillId="46" borderId="19" xfId="0" applyFont="1" applyFill="1" applyBorder="1" applyAlignment="1">
      <alignment horizontal="left" vertical="center" wrapText="1"/>
    </xf>
    <xf numFmtId="0" fontId="20" fillId="46" borderId="12" xfId="0" applyFont="1" applyFill="1" applyBorder="1" applyAlignment="1">
      <alignment horizontal="left" vertical="center" wrapText="1"/>
    </xf>
    <xf numFmtId="0" fontId="21" fillId="0" borderId="0" xfId="0" applyFont="1" applyFill="1" applyBorder="1" applyAlignment="1">
      <alignment horizontal="center" vertical="center" wrapText="1"/>
    </xf>
    <xf numFmtId="0" fontId="0" fillId="0" borderId="0" xfId="0" applyAlignment="1">
      <alignment vertical="center"/>
    </xf>
    <xf numFmtId="0" fontId="0" fillId="0" borderId="19" xfId="0" applyBorder="1" applyAlignment="1">
      <alignment vertical="center"/>
    </xf>
    <xf numFmtId="165" fontId="19" fillId="46" borderId="10" xfId="0" applyNumberFormat="1" applyFont="1" applyFill="1" applyBorder="1" applyAlignment="1">
      <alignment horizontal="left" vertical="top"/>
    </xf>
    <xf numFmtId="165" fontId="20" fillId="0" borderId="22" xfId="0" applyNumberFormat="1" applyFont="1" applyBorder="1" applyAlignment="1">
      <alignment horizontal="left" vertical="center"/>
    </xf>
    <xf numFmtId="165" fontId="20" fillId="0" borderId="14" xfId="0" applyNumberFormat="1" applyFont="1" applyBorder="1" applyAlignment="1">
      <alignment horizontal="left" vertical="center"/>
    </xf>
    <xf numFmtId="165" fontId="20" fillId="0" borderId="16" xfId="0" applyNumberFormat="1" applyFont="1" applyBorder="1" applyAlignment="1">
      <alignment horizontal="left" vertical="center"/>
    </xf>
    <xf numFmtId="165" fontId="20" fillId="0" borderId="15" xfId="0" applyNumberFormat="1" applyFont="1" applyBorder="1" applyAlignment="1">
      <alignment horizontal="left" vertical="center"/>
    </xf>
    <xf numFmtId="165" fontId="20" fillId="0" borderId="21" xfId="0" applyNumberFormat="1" applyFont="1" applyBorder="1" applyAlignment="1">
      <alignment horizontal="left" vertical="center"/>
    </xf>
    <xf numFmtId="165" fontId="20" fillId="0" borderId="12" xfId="0" applyNumberFormat="1" applyFont="1" applyBorder="1" applyAlignment="1">
      <alignment horizontal="left" vertical="center"/>
    </xf>
    <xf numFmtId="0" fontId="20" fillId="33" borderId="17" xfId="0" applyFont="1" applyFill="1" applyBorder="1" applyAlignment="1">
      <alignment horizontal="center" vertical="center"/>
    </xf>
    <xf numFmtId="0" fontId="20" fillId="33" borderId="18" xfId="0" applyFont="1" applyFill="1" applyBorder="1" applyAlignment="1">
      <alignment horizontal="center" vertical="center"/>
    </xf>
    <xf numFmtId="0" fontId="20" fillId="33" borderId="11" xfId="0" applyFont="1" applyFill="1" applyBorder="1" applyAlignment="1">
      <alignment horizontal="center" vertical="center"/>
    </xf>
    <xf numFmtId="165" fontId="19" fillId="46" borderId="13" xfId="0" applyNumberFormat="1" applyFont="1" applyFill="1" applyBorder="1" applyAlignment="1">
      <alignment horizontal="left" vertical="center"/>
    </xf>
    <xf numFmtId="165" fontId="20" fillId="35" borderId="10" xfId="0" applyNumberFormat="1" applyFont="1" applyFill="1" applyBorder="1" applyAlignment="1">
      <alignment horizontal="center" vertical="center"/>
    </xf>
    <xf numFmtId="165" fontId="20" fillId="38" borderId="17" xfId="0" applyNumberFormat="1" applyFont="1" applyFill="1" applyBorder="1" applyAlignment="1">
      <alignment horizontal="left" vertical="center"/>
    </xf>
    <xf numFmtId="165" fontId="19" fillId="46" borderId="10" xfId="0" applyNumberFormat="1" applyFont="1" applyFill="1" applyBorder="1" applyAlignment="1">
      <alignment horizontal="left" vertical="center"/>
    </xf>
    <xf numFmtId="0" fontId="29" fillId="38" borderId="17" xfId="0" applyFont="1" applyFill="1" applyBorder="1" applyAlignment="1" applyProtection="1">
      <alignment horizontal="center" vertical="center" wrapText="1"/>
    </xf>
    <xf numFmtId="0" fontId="29" fillId="38" borderId="18" xfId="0" applyFont="1" applyFill="1" applyBorder="1" applyAlignment="1" applyProtection="1">
      <alignment horizontal="center" vertical="center" wrapText="1"/>
    </xf>
    <xf numFmtId="0" fontId="29" fillId="38" borderId="11" xfId="0" applyFont="1" applyFill="1" applyBorder="1" applyAlignment="1" applyProtection="1">
      <alignment horizontal="center" vertical="center" wrapText="1"/>
    </xf>
    <xf numFmtId="0" fontId="20" fillId="33" borderId="10" xfId="44" applyFont="1" applyFill="1" applyBorder="1" applyAlignment="1">
      <alignment horizontal="center" vertical="center" wrapText="1"/>
    </xf>
    <xf numFmtId="166" fontId="26" fillId="0" borderId="16" xfId="45" applyNumberFormat="1" applyFont="1" applyFill="1" applyBorder="1" applyAlignment="1" applyProtection="1">
      <alignment horizontal="center" vertical="center" wrapText="1"/>
    </xf>
    <xf numFmtId="164" fontId="26" fillId="47" borderId="10" xfId="43" applyNumberFormat="1" applyFont="1" applyFill="1" applyBorder="1" applyAlignment="1" applyProtection="1">
      <alignment horizontal="center" vertical="center" wrapText="1"/>
      <protection locked="0"/>
    </xf>
    <xf numFmtId="0" fontId="29" fillId="46" borderId="17" xfId="0" applyFont="1" applyFill="1" applyBorder="1" applyAlignment="1" applyProtection="1">
      <alignment horizontal="left" vertical="center" wrapText="1"/>
      <protection locked="0"/>
    </xf>
    <xf numFmtId="0" fontId="29" fillId="46" borderId="18" xfId="0" applyFont="1" applyFill="1" applyBorder="1" applyAlignment="1" applyProtection="1">
      <alignment horizontal="left" vertical="center" wrapText="1"/>
      <protection locked="0"/>
    </xf>
    <xf numFmtId="0" fontId="29" fillId="46" borderId="11" xfId="0" applyFont="1" applyFill="1" applyBorder="1" applyAlignment="1" applyProtection="1">
      <alignment horizontal="left" vertical="center" wrapText="1"/>
      <protection locked="0"/>
    </xf>
    <xf numFmtId="0" fontId="29" fillId="38" borderId="17" xfId="0" applyFont="1" applyFill="1" applyBorder="1" applyAlignment="1" applyProtection="1">
      <alignment horizontal="left" vertical="center" wrapText="1"/>
    </xf>
    <xf numFmtId="0" fontId="29" fillId="38" borderId="11" xfId="0" applyFont="1" applyFill="1" applyBorder="1" applyAlignment="1" applyProtection="1">
      <alignment horizontal="left" vertical="center" wrapText="1"/>
    </xf>
    <xf numFmtId="9" fontId="29" fillId="46" borderId="17" xfId="0" applyNumberFormat="1" applyFont="1" applyFill="1" applyBorder="1" applyAlignment="1" applyProtection="1">
      <alignment horizontal="left" vertical="center" wrapText="1"/>
      <protection locked="0"/>
    </xf>
    <xf numFmtId="0" fontId="20" fillId="46" borderId="17" xfId="44" applyFont="1" applyFill="1" applyBorder="1" applyAlignment="1" applyProtection="1">
      <alignment horizontal="left" vertical="center" wrapText="1"/>
      <protection locked="0"/>
    </xf>
    <xf numFmtId="0" fontId="20" fillId="46" borderId="11" xfId="44" applyFont="1" applyFill="1" applyBorder="1" applyAlignment="1" applyProtection="1">
      <alignment horizontal="left" vertical="center" wrapText="1"/>
      <protection locked="0"/>
    </xf>
    <xf numFmtId="0" fontId="20" fillId="46" borderId="22" xfId="44" applyFont="1" applyFill="1" applyBorder="1" applyAlignment="1" applyProtection="1">
      <alignment horizontal="left" vertical="center" wrapText="1"/>
      <protection locked="0"/>
    </xf>
    <xf numFmtId="0" fontId="20" fillId="46" borderId="14" xfId="44" applyFont="1" applyFill="1" applyBorder="1" applyAlignment="1" applyProtection="1">
      <alignment horizontal="left" vertical="center" wrapText="1"/>
      <protection locked="0"/>
    </xf>
    <xf numFmtId="10" fontId="29" fillId="46" borderId="17" xfId="0" applyNumberFormat="1" applyFont="1" applyFill="1" applyBorder="1" applyAlignment="1" applyProtection="1">
      <alignment horizontal="left" vertical="center" wrapText="1"/>
      <protection locked="0"/>
    </xf>
    <xf numFmtId="10" fontId="29" fillId="46" borderId="18" xfId="0" applyNumberFormat="1" applyFont="1" applyFill="1" applyBorder="1" applyAlignment="1" applyProtection="1">
      <alignment horizontal="left" vertical="center" wrapText="1"/>
      <protection locked="0"/>
    </xf>
    <xf numFmtId="10" fontId="29" fillId="46" borderId="11" xfId="0" applyNumberFormat="1" applyFont="1" applyFill="1" applyBorder="1" applyAlignment="1" applyProtection="1">
      <alignment horizontal="left" vertical="center" wrapText="1"/>
      <protection locked="0"/>
    </xf>
    <xf numFmtId="164" fontId="26" fillId="47" borderId="23" xfId="43" applyNumberFormat="1" applyFont="1" applyFill="1" applyBorder="1" applyAlignment="1" applyProtection="1">
      <alignment horizontal="center" vertical="center" wrapText="1"/>
      <protection locked="0"/>
    </xf>
    <xf numFmtId="164" fontId="26" fillId="47" borderId="24" xfId="43" applyNumberFormat="1" applyFont="1" applyFill="1" applyBorder="1" applyAlignment="1" applyProtection="1">
      <alignment horizontal="center" vertical="center" wrapText="1"/>
      <protection locked="0"/>
    </xf>
    <xf numFmtId="164" fontId="26" fillId="47" borderId="13" xfId="43" applyNumberFormat="1" applyFont="1" applyFill="1" applyBorder="1" applyAlignment="1" applyProtection="1">
      <alignment horizontal="center" vertical="center" wrapText="1"/>
      <protection locked="0"/>
    </xf>
    <xf numFmtId="0" fontId="20" fillId="33" borderId="10" xfId="44" applyFont="1" applyFill="1" applyBorder="1" applyAlignment="1">
      <alignment horizontal="center" vertical="center"/>
    </xf>
    <xf numFmtId="0" fontId="29" fillId="38" borderId="10" xfId="0" applyFont="1" applyFill="1" applyBorder="1" applyAlignment="1" applyProtection="1">
      <alignment horizontal="center" vertical="center" wrapText="1"/>
    </xf>
    <xf numFmtId="0" fontId="29" fillId="0" borderId="17" xfId="0" applyFont="1" applyFill="1" applyBorder="1" applyAlignment="1" applyProtection="1">
      <alignment horizontal="center" vertical="center" wrapText="1"/>
    </xf>
    <xf numFmtId="0" fontId="29" fillId="0" borderId="18" xfId="0" applyFont="1" applyFill="1" applyBorder="1" applyAlignment="1" applyProtection="1">
      <alignment horizontal="center" vertical="center" wrapText="1"/>
    </xf>
    <xf numFmtId="0" fontId="29" fillId="0" borderId="11" xfId="0" applyFont="1" applyFill="1" applyBorder="1" applyAlignment="1" applyProtection="1">
      <alignment horizontal="center" vertical="center" wrapText="1"/>
    </xf>
    <xf numFmtId="0" fontId="29" fillId="46" borderId="17" xfId="0" applyFont="1" applyFill="1" applyBorder="1" applyAlignment="1">
      <alignment horizontal="left" vertical="center"/>
    </xf>
    <xf numFmtId="0" fontId="29" fillId="46" borderId="11" xfId="0" applyFont="1" applyFill="1" applyBorder="1" applyAlignment="1">
      <alignment horizontal="left" vertical="center"/>
    </xf>
    <xf numFmtId="0" fontId="29" fillId="46" borderId="10" xfId="0" applyFont="1" applyFill="1" applyBorder="1" applyAlignment="1">
      <alignment horizontal="left" vertical="center"/>
    </xf>
    <xf numFmtId="0" fontId="20" fillId="33" borderId="22" xfId="56" applyFont="1" applyFill="1" applyBorder="1" applyAlignment="1">
      <alignment horizontal="center" vertical="center"/>
    </xf>
    <xf numFmtId="0" fontId="20" fillId="33" borderId="20" xfId="56" applyFont="1" applyFill="1" applyBorder="1" applyAlignment="1">
      <alignment horizontal="center" vertical="center"/>
    </xf>
    <xf numFmtId="0" fontId="20" fillId="33" borderId="14" xfId="56" applyFont="1" applyFill="1" applyBorder="1" applyAlignment="1">
      <alignment horizontal="center" vertical="center"/>
    </xf>
    <xf numFmtId="0" fontId="20" fillId="33" borderId="21" xfId="56" applyFont="1" applyFill="1" applyBorder="1" applyAlignment="1">
      <alignment horizontal="center" vertical="center"/>
    </xf>
    <xf numFmtId="0" fontId="20" fillId="33" borderId="19" xfId="56" applyFont="1" applyFill="1" applyBorder="1" applyAlignment="1">
      <alignment horizontal="center" vertical="center"/>
    </xf>
    <xf numFmtId="0" fontId="20" fillId="33" borderId="12" xfId="56" applyFont="1" applyFill="1" applyBorder="1" applyAlignment="1">
      <alignment horizontal="center" vertical="center"/>
    </xf>
    <xf numFmtId="0" fontId="20" fillId="46" borderId="17" xfId="56" applyFont="1" applyFill="1" applyBorder="1" applyAlignment="1" applyProtection="1">
      <alignment horizontal="left" vertical="center" wrapText="1"/>
      <protection locked="0"/>
    </xf>
    <xf numFmtId="0" fontId="20" fillId="46" borderId="11" xfId="56" applyFont="1" applyFill="1" applyBorder="1" applyAlignment="1" applyProtection="1">
      <alignment horizontal="left" vertical="center" wrapText="1"/>
      <protection locked="0"/>
    </xf>
    <xf numFmtId="0" fontId="20" fillId="46" borderId="22" xfId="56" applyFont="1" applyFill="1" applyBorder="1" applyAlignment="1" applyProtection="1">
      <alignment horizontal="left" vertical="center" wrapText="1"/>
      <protection locked="0"/>
    </xf>
    <xf numFmtId="0" fontId="20" fillId="46" borderId="14" xfId="56" applyFont="1" applyFill="1" applyBorder="1" applyAlignment="1" applyProtection="1">
      <alignment horizontal="left" vertical="center" wrapText="1"/>
      <protection locked="0"/>
    </xf>
    <xf numFmtId="0" fontId="0" fillId="46" borderId="22" xfId="0" applyFill="1" applyBorder="1" applyAlignment="1">
      <alignment horizontal="left" vertical="top"/>
    </xf>
    <xf numFmtId="0" fontId="0" fillId="46" borderId="14" xfId="0" applyFill="1" applyBorder="1" applyAlignment="1">
      <alignment horizontal="left" vertical="top"/>
    </xf>
    <xf numFmtId="0" fontId="0" fillId="46" borderId="16" xfId="0" applyFill="1" applyBorder="1" applyAlignment="1">
      <alignment horizontal="left" vertical="top"/>
    </xf>
    <xf numFmtId="0" fontId="0" fillId="46" borderId="15" xfId="0" applyFill="1" applyBorder="1" applyAlignment="1">
      <alignment horizontal="left" vertical="top"/>
    </xf>
    <xf numFmtId="0" fontId="0" fillId="46" borderId="21" xfId="0" applyFill="1" applyBorder="1" applyAlignment="1">
      <alignment horizontal="left" vertical="top"/>
    </xf>
    <xf numFmtId="0" fontId="0" fillId="46" borderId="12" xfId="0" applyFill="1" applyBorder="1" applyAlignment="1">
      <alignment horizontal="left" vertical="top"/>
    </xf>
    <xf numFmtId="0" fontId="46" fillId="0" borderId="0" xfId="0" applyFont="1" applyAlignment="1">
      <alignment horizontal="justify"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0" borderId="11" xfId="0" applyFont="1" applyBorder="1" applyAlignment="1">
      <alignment horizontal="center" vertical="center"/>
    </xf>
    <xf numFmtId="0" fontId="26" fillId="0" borderId="10" xfId="0" applyFont="1" applyBorder="1" applyAlignment="1">
      <alignment horizontal="left" vertical="center" wrapText="1"/>
    </xf>
    <xf numFmtId="165" fontId="20" fillId="0" borderId="23" xfId="0" applyNumberFormat="1" applyFont="1" applyBorder="1" applyAlignment="1">
      <alignment horizontal="left" vertical="center" wrapText="1"/>
    </xf>
    <xf numFmtId="165" fontId="20" fillId="0" borderId="24" xfId="0" applyNumberFormat="1" applyFont="1" applyBorder="1" applyAlignment="1">
      <alignment horizontal="left" vertical="center" wrapText="1"/>
    </xf>
    <xf numFmtId="165" fontId="20" fillId="0" borderId="13" xfId="0" applyNumberFormat="1" applyFont="1" applyBorder="1" applyAlignment="1">
      <alignment horizontal="left" vertical="center" wrapText="1"/>
    </xf>
    <xf numFmtId="165" fontId="20" fillId="0" borderId="22" xfId="0" applyNumberFormat="1" applyFont="1" applyBorder="1" applyAlignment="1">
      <alignment horizontal="left" vertical="center" wrapText="1"/>
    </xf>
    <xf numFmtId="165" fontId="20" fillId="0" borderId="20" xfId="0" applyNumberFormat="1" applyFont="1" applyBorder="1" applyAlignment="1">
      <alignment horizontal="left" vertical="center" wrapText="1"/>
    </xf>
    <xf numFmtId="165" fontId="20" fillId="0" borderId="14" xfId="0" applyNumberFormat="1" applyFont="1" applyBorder="1" applyAlignment="1">
      <alignment horizontal="left" vertical="center" wrapText="1"/>
    </xf>
    <xf numFmtId="165" fontId="20" fillId="0" borderId="21" xfId="0" applyNumberFormat="1" applyFont="1" applyBorder="1" applyAlignment="1">
      <alignment horizontal="left" vertical="center" wrapText="1"/>
    </xf>
    <xf numFmtId="165" fontId="20" fillId="0" borderId="19" xfId="0" applyNumberFormat="1" applyFont="1" applyBorder="1" applyAlignment="1">
      <alignment horizontal="left" vertical="center" wrapText="1"/>
    </xf>
    <xf numFmtId="165" fontId="20" fillId="0" borderId="12" xfId="0" applyNumberFormat="1" applyFont="1" applyBorder="1" applyAlignment="1">
      <alignment horizontal="left" vertical="center" wrapText="1"/>
    </xf>
    <xf numFmtId="165" fontId="20" fillId="38" borderId="18" xfId="0" applyNumberFormat="1" applyFont="1" applyFill="1" applyBorder="1" applyAlignment="1">
      <alignment horizontal="left" vertical="center" wrapText="1"/>
    </xf>
    <xf numFmtId="165" fontId="20" fillId="38" borderId="19" xfId="0" applyNumberFormat="1" applyFont="1" applyFill="1" applyBorder="1" applyAlignment="1">
      <alignment horizontal="left" vertical="center" wrapText="1"/>
    </xf>
    <xf numFmtId="165" fontId="20" fillId="38" borderId="12" xfId="0" applyNumberFormat="1" applyFont="1" applyFill="1" applyBorder="1" applyAlignment="1">
      <alignment horizontal="left" vertical="center" wrapText="1"/>
    </xf>
    <xf numFmtId="0" fontId="20" fillId="46" borderId="22" xfId="0" applyFont="1" applyFill="1" applyBorder="1" applyAlignment="1">
      <alignment horizontal="left" vertical="top" wrapText="1"/>
    </xf>
    <xf numFmtId="0" fontId="20" fillId="46" borderId="20" xfId="0" applyFont="1" applyFill="1" applyBorder="1" applyAlignment="1">
      <alignment horizontal="left" vertical="top" wrapText="1"/>
    </xf>
    <xf numFmtId="0" fontId="20" fillId="46" borderId="14" xfId="0" applyFont="1" applyFill="1" applyBorder="1" applyAlignment="1">
      <alignment horizontal="left" vertical="top" wrapText="1"/>
    </xf>
    <xf numFmtId="0" fontId="20" fillId="46" borderId="21" xfId="0" applyFont="1" applyFill="1" applyBorder="1" applyAlignment="1">
      <alignment horizontal="left" vertical="top" wrapText="1"/>
    </xf>
    <xf numFmtId="0" fontId="20" fillId="46" borderId="19" xfId="0" applyFont="1" applyFill="1" applyBorder="1" applyAlignment="1">
      <alignment horizontal="left" vertical="top" wrapText="1"/>
    </xf>
    <xf numFmtId="0" fontId="20" fillId="46" borderId="12" xfId="0" applyFont="1" applyFill="1" applyBorder="1" applyAlignment="1">
      <alignment horizontal="left" vertical="top" wrapText="1"/>
    </xf>
    <xf numFmtId="165" fontId="19" fillId="46" borderId="22" xfId="0" applyNumberFormat="1" applyFont="1" applyFill="1" applyBorder="1" applyAlignment="1">
      <alignment horizontal="left" vertical="top"/>
    </xf>
    <xf numFmtId="165" fontId="19" fillId="46" borderId="20" xfId="0" applyNumberFormat="1" applyFont="1" applyFill="1" applyBorder="1" applyAlignment="1">
      <alignment horizontal="left" vertical="top"/>
    </xf>
    <xf numFmtId="165" fontId="19" fillId="46" borderId="14" xfId="0" applyNumberFormat="1" applyFont="1" applyFill="1" applyBorder="1" applyAlignment="1">
      <alignment horizontal="left" vertical="top"/>
    </xf>
    <xf numFmtId="165" fontId="19" fillId="46" borderId="16" xfId="0" applyNumberFormat="1" applyFont="1" applyFill="1" applyBorder="1" applyAlignment="1">
      <alignment horizontal="left" vertical="top"/>
    </xf>
    <xf numFmtId="165" fontId="19" fillId="46" borderId="0" xfId="0" applyNumberFormat="1" applyFont="1" applyFill="1" applyBorder="1" applyAlignment="1">
      <alignment horizontal="left" vertical="top"/>
    </xf>
    <xf numFmtId="165" fontId="19" fillId="46" borderId="15" xfId="0" applyNumberFormat="1" applyFont="1" applyFill="1" applyBorder="1" applyAlignment="1">
      <alignment horizontal="left" vertical="top"/>
    </xf>
    <xf numFmtId="165" fontId="19" fillId="46" borderId="21" xfId="0" applyNumberFormat="1" applyFont="1" applyFill="1" applyBorder="1" applyAlignment="1">
      <alignment horizontal="left" vertical="top"/>
    </xf>
    <xf numFmtId="165" fontId="19" fillId="46" borderId="19" xfId="0" applyNumberFormat="1" applyFont="1" applyFill="1" applyBorder="1" applyAlignment="1">
      <alignment horizontal="left" vertical="top"/>
    </xf>
    <xf numFmtId="165" fontId="19" fillId="46" borderId="12" xfId="0" applyNumberFormat="1" applyFont="1" applyFill="1" applyBorder="1" applyAlignment="1">
      <alignment horizontal="left" vertical="top"/>
    </xf>
    <xf numFmtId="165" fontId="19" fillId="46" borderId="17" xfId="0" applyNumberFormat="1" applyFont="1" applyFill="1" applyBorder="1" applyAlignment="1">
      <alignment horizontal="left" vertical="center"/>
    </xf>
    <xf numFmtId="165" fontId="19" fillId="46" borderId="18" xfId="0" applyNumberFormat="1" applyFont="1" applyFill="1" applyBorder="1" applyAlignment="1">
      <alignment horizontal="left" vertical="center"/>
    </xf>
    <xf numFmtId="165" fontId="19" fillId="46" borderId="11" xfId="0" applyNumberFormat="1" applyFont="1" applyFill="1" applyBorder="1" applyAlignment="1">
      <alignment horizontal="left" vertical="center"/>
    </xf>
    <xf numFmtId="0" fontId="28" fillId="39" borderId="17" xfId="44" applyFont="1" applyFill="1" applyBorder="1" applyAlignment="1">
      <alignment horizontal="center" vertical="center" wrapText="1"/>
    </xf>
    <xf numFmtId="0" fontId="28" fillId="39" borderId="18" xfId="44" applyFont="1" applyFill="1" applyBorder="1" applyAlignment="1">
      <alignment horizontal="center" vertical="center" wrapText="1"/>
    </xf>
    <xf numFmtId="0" fontId="28" fillId="39" borderId="11" xfId="44" applyFont="1" applyFill="1" applyBorder="1" applyAlignment="1">
      <alignment horizontal="center" vertical="center" wrapText="1"/>
    </xf>
    <xf numFmtId="165" fontId="20" fillId="35" borderId="17" xfId="0" applyNumberFormat="1" applyFont="1" applyFill="1" applyBorder="1" applyAlignment="1">
      <alignment horizontal="center" vertical="center"/>
    </xf>
    <xf numFmtId="165" fontId="20" fillId="35" borderId="18" xfId="0" applyNumberFormat="1" applyFont="1" applyFill="1" applyBorder="1" applyAlignment="1">
      <alignment horizontal="center" vertical="center"/>
    </xf>
    <xf numFmtId="165" fontId="20" fillId="35" borderId="11" xfId="0" applyNumberFormat="1" applyFont="1" applyFill="1" applyBorder="1" applyAlignment="1">
      <alignment horizontal="center" vertical="center"/>
    </xf>
    <xf numFmtId="0" fontId="20" fillId="46" borderId="10" xfId="44" applyFont="1" applyFill="1" applyBorder="1" applyAlignment="1" applyProtection="1">
      <alignment horizontal="center" vertical="center" wrapText="1"/>
      <protection locked="0"/>
    </xf>
    <xf numFmtId="0" fontId="20" fillId="46" borderId="10" xfId="44" applyFont="1" applyFill="1" applyBorder="1" applyAlignment="1" applyProtection="1">
      <alignment horizontal="left" vertical="center" wrapText="1"/>
      <protection locked="0"/>
    </xf>
    <xf numFmtId="0" fontId="20" fillId="39" borderId="17" xfId="44" applyFont="1" applyFill="1" applyBorder="1" applyAlignment="1">
      <alignment horizontal="center"/>
    </xf>
    <xf numFmtId="0" fontId="20" fillId="39" borderId="18" xfId="44" applyFont="1" applyFill="1" applyBorder="1" applyAlignment="1">
      <alignment horizontal="center"/>
    </xf>
    <xf numFmtId="0" fontId="20" fillId="39" borderId="11" xfId="44" applyFont="1" applyFill="1" applyBorder="1" applyAlignment="1">
      <alignment horizontal="center"/>
    </xf>
  </cellXfs>
  <cellStyles count="57">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Euro" xfId="45" xr:uid="{00000000-0005-0000-0000-00001D000000}"/>
    <cellStyle name="Euro 2" xfId="46" xr:uid="{00000000-0005-0000-0000-00001E000000}"/>
    <cellStyle name="Insatisfaisant" xfId="7" builtinId="27" customBuiltin="1"/>
    <cellStyle name="Lien hypertexte" xfId="55" builtinId="8"/>
    <cellStyle name="Monétaire" xfId="42" builtinId="4"/>
    <cellStyle name="Monétaire 2" xfId="47" xr:uid="{00000000-0005-0000-0000-000022000000}"/>
    <cellStyle name="Neutre" xfId="8" builtinId="28" customBuiltin="1"/>
    <cellStyle name="Normal" xfId="0" builtinId="0"/>
    <cellStyle name="Normal 2" xfId="44" xr:uid="{00000000-0005-0000-0000-000025000000}"/>
    <cellStyle name="Normal 2 2" xfId="56" xr:uid="{1EBBA8D4-6E7E-4861-A7AA-E3886BB11609}"/>
    <cellStyle name="Normal 3" xfId="48" xr:uid="{00000000-0005-0000-0000-000026000000}"/>
    <cellStyle name="Normal 3 2" xfId="49" xr:uid="{00000000-0005-0000-0000-000027000000}"/>
    <cellStyle name="Normal 4" xfId="50" xr:uid="{00000000-0005-0000-0000-000028000000}"/>
    <cellStyle name="Normal 4 2" xfId="51" xr:uid="{00000000-0005-0000-0000-000029000000}"/>
    <cellStyle name="Normal 5" xfId="54" xr:uid="{00000000-0005-0000-0000-00002A000000}"/>
    <cellStyle name="Note" xfId="15" builtinId="10" customBuiltin="1"/>
    <cellStyle name="Pourcentage" xfId="43" builtinId="5"/>
    <cellStyle name="Pourcentage 2" xfId="52" xr:uid="{00000000-0005-0000-0000-00002C000000}"/>
    <cellStyle name="Pourcentage 3" xfId="53" xr:uid="{00000000-0005-0000-0000-00002D00000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48">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strike val="0"/>
        <color rgb="FFFF0000"/>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numFmt numFmtId="165" formatCode="_-* #,##0.00\ [$€-40C]_-;\-* #,##0.00\ [$€-40C]_-;_-* &quot;-&quot;??\ [$€-40C]_-;_-@_-"/>
    </dxf>
    <dxf>
      <numFmt numFmtId="165" formatCode="_-* #,##0.00\ [$€-40C]_-;\-* #,##0.00\ [$€-40C]_-;_-* &quot;-&quot;??\ [$€-40C]_-;_-@_-"/>
    </dxf>
  </dxfs>
  <tableStyles count="0" defaultTableStyle="TableStyleMedium2" defaultPivotStyle="PivotStyleLight16"/>
  <colors>
    <mruColors>
      <color rgb="FFFFFFA3"/>
      <color rgb="FFFFFF65"/>
      <color rgb="FFFBFFD9"/>
      <color rgb="FFF0F2AE"/>
      <color rgb="FFF5FEA2"/>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7112349</xdr:colOff>
      <xdr:row>0</xdr:row>
      <xdr:rowOff>95250</xdr:rowOff>
    </xdr:from>
    <xdr:to>
      <xdr:col>1</xdr:col>
      <xdr:colOff>8255000</xdr:colOff>
      <xdr:row>2</xdr:row>
      <xdr:rowOff>176724</xdr:rowOff>
    </xdr:to>
    <xdr:pic>
      <xdr:nvPicPr>
        <xdr:cNvPr id="4" name="Image 3">
          <a:extLst>
            <a:ext uri="{FF2B5EF4-FFF2-40B4-BE49-F238E27FC236}">
              <a16:creationId xmlns:a16="http://schemas.microsoft.com/office/drawing/2014/main" id="{108FD12E-5668-F2EB-D7B5-2B87F2FCA27B}"/>
            </a:ext>
          </a:extLst>
        </xdr:cNvPr>
        <xdr:cNvPicPr>
          <a:picLocks noChangeAspect="1"/>
        </xdr:cNvPicPr>
      </xdr:nvPicPr>
      <xdr:blipFill>
        <a:blip xmlns:r="http://schemas.openxmlformats.org/officeDocument/2006/relationships" r:embed="rId1"/>
        <a:stretch>
          <a:fillRect/>
        </a:stretch>
      </xdr:blipFill>
      <xdr:spPr>
        <a:xfrm>
          <a:off x="11504432" y="95250"/>
          <a:ext cx="1142651" cy="10445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178593</xdr:colOff>
      <xdr:row>0</xdr:row>
      <xdr:rowOff>272144</xdr:rowOff>
    </xdr:from>
    <xdr:to>
      <xdr:col>7</xdr:col>
      <xdr:colOff>2643188</xdr:colOff>
      <xdr:row>9</xdr:row>
      <xdr:rowOff>297657</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5262562" y="272144"/>
          <a:ext cx="8715376" cy="1978138"/>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200" b="1">
              <a:solidFill>
                <a:srgbClr val="FF0000"/>
              </a:solidFill>
            </a:rPr>
            <a:t>Ce</a:t>
          </a:r>
          <a:r>
            <a:rPr lang="fr-FR" sz="1200" b="1" baseline="0">
              <a:solidFill>
                <a:srgbClr val="FF0000"/>
              </a:solidFill>
            </a:rPr>
            <a:t> tableau est complété sur la base des autres onglets du tableur Excel (personnel, déplacements, travaux, etc.)</a:t>
          </a:r>
          <a:endParaRPr lang="fr-FR" sz="1200" b="1">
            <a:solidFill>
              <a:srgbClr val="FF0000"/>
            </a:solidFill>
          </a:endParaRPr>
        </a:p>
        <a:p>
          <a:r>
            <a:rPr lang="fr-FR" sz="1200" b="1"/>
            <a:t>1. Précisez le régime TVA</a:t>
          </a:r>
          <a:r>
            <a:rPr lang="fr-FR" sz="1200" b="1" baseline="0"/>
            <a:t> </a:t>
          </a:r>
          <a:r>
            <a:rPr lang="fr-FR" sz="1200" b="1" baseline="0">
              <a:solidFill>
                <a:schemeClr val="dk1"/>
              </a:solidFill>
              <a:latin typeface="+mn-lt"/>
              <a:ea typeface="+mn-ea"/>
              <a:cs typeface="+mn-cs"/>
            </a:rPr>
            <a:t>dans la cellule I10 intitulée "Choisir HT /TTC"</a:t>
          </a:r>
        </a:p>
        <a:p>
          <a:r>
            <a:rPr lang="fr-FR" sz="1200" b="1" baseline="0">
              <a:solidFill>
                <a:schemeClr val="dk1"/>
              </a:solidFill>
              <a:latin typeface="+mn-lt"/>
              <a:ea typeface="+mn-ea"/>
              <a:cs typeface="+mn-cs"/>
            </a:rPr>
            <a:t>2. Renseignez les informations situées à gauche </a:t>
          </a:r>
          <a:r>
            <a:rPr lang="fr-FR" sz="1200" b="1" baseline="0"/>
            <a:t>concernant l'opération et la demande de paiement</a:t>
          </a:r>
        </a:p>
        <a:p>
          <a:r>
            <a:rPr lang="fr-FR" sz="1200" b="1"/>
            <a:t>3. Reportez</a:t>
          </a:r>
          <a:r>
            <a:rPr lang="fr-FR" sz="1200" b="1" baseline="0"/>
            <a:t> vous à l'annexe financière de la convention attributive pour rattacher les dépenses au poste (et éventuels sous-postes) de dépenses correspondant puis saisir les informations demandées (cellules jaunes uniquement)</a:t>
          </a:r>
        </a:p>
        <a:p>
          <a:r>
            <a:rPr lang="fr-FR" sz="1200" b="1" baseline="0"/>
            <a:t>4. N'oubliez pas les autres dépenses (prestations externes de service, dépenses indirectes, équipements, acquisitions immobilières) si elles sont prévues dans la convention ainsi que les éventuelles lignes récapitulatives (dépenses de personnel et de déplacement par salarié, dépenses de travaux par lot)</a:t>
          </a:r>
        </a:p>
        <a:p>
          <a:r>
            <a:rPr lang="fr-FR" sz="1200" b="1" baseline="0"/>
            <a:t>Remarque : les lignes de depenses de ce tableau devront être saisies ou importées dans E-Synergie par la suite </a:t>
          </a:r>
        </a:p>
        <a:p>
          <a:r>
            <a:rPr lang="fr-FR" sz="1200" b="1" baseline="0"/>
            <a:t>Pensez également à renseigner l'onglet Ressources</a:t>
          </a:r>
          <a:endParaRPr lang="fr-FR" sz="1200" b="1"/>
        </a:p>
      </xdr:txBody>
    </xdr:sp>
    <xdr:clientData/>
  </xdr:twoCellAnchor>
  <xdr:twoCellAnchor>
    <xdr:from>
      <xdr:col>8</xdr:col>
      <xdr:colOff>830942</xdr:colOff>
      <xdr:row>6</xdr:row>
      <xdr:rowOff>43089</xdr:rowOff>
    </xdr:from>
    <xdr:to>
      <xdr:col>9</xdr:col>
      <xdr:colOff>1279072</xdr:colOff>
      <xdr:row>8</xdr:row>
      <xdr:rowOff>90301</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14968763" y="1322160"/>
          <a:ext cx="2053773" cy="455427"/>
        </a:xfrm>
        <a:prstGeom prst="wedgeRectCallou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ysClr val="windowText" lastClr="000000"/>
              </a:solidFill>
            </a:rPr>
            <a:t>Sélectionnez le régime TVA indiqué d</a:t>
          </a:r>
          <a:r>
            <a:rPr lang="fr-FR" sz="1100" baseline="0">
              <a:solidFill>
                <a:sysClr val="windowText" lastClr="000000"/>
              </a:solidFill>
            </a:rPr>
            <a:t>ans votre convention</a:t>
          </a:r>
          <a:endParaRPr lang="fr-FR" sz="1100">
            <a:solidFill>
              <a:sysClr val="windowText" lastClr="000000"/>
            </a:solidFill>
          </a:endParaRPr>
        </a:p>
      </xdr:txBody>
    </xdr:sp>
    <xdr:clientData/>
  </xdr:twoCellAnchor>
  <xdr:twoCellAnchor editAs="oneCell">
    <xdr:from>
      <xdr:col>11</xdr:col>
      <xdr:colOff>130969</xdr:colOff>
      <xdr:row>1</xdr:row>
      <xdr:rowOff>0</xdr:rowOff>
    </xdr:from>
    <xdr:to>
      <xdr:col>11</xdr:col>
      <xdr:colOff>1774031</xdr:colOff>
      <xdr:row>8</xdr:row>
      <xdr:rowOff>108977</xdr:rowOff>
    </xdr:to>
    <xdr:pic>
      <xdr:nvPicPr>
        <xdr:cNvPr id="2" name="Image 1">
          <a:extLst>
            <a:ext uri="{FF2B5EF4-FFF2-40B4-BE49-F238E27FC236}">
              <a16:creationId xmlns:a16="http://schemas.microsoft.com/office/drawing/2014/main" id="{70945757-DF36-4BD4-8F68-04274ACF2DF0}"/>
            </a:ext>
          </a:extLst>
        </xdr:cNvPr>
        <xdr:cNvPicPr>
          <a:picLocks noChangeAspect="1"/>
        </xdr:cNvPicPr>
      </xdr:nvPicPr>
      <xdr:blipFill>
        <a:blip xmlns:r="http://schemas.openxmlformats.org/officeDocument/2006/relationships" r:embed="rId1"/>
        <a:stretch>
          <a:fillRect/>
        </a:stretch>
      </xdr:blipFill>
      <xdr:spPr>
        <a:xfrm>
          <a:off x="18835688" y="345281"/>
          <a:ext cx="1643062" cy="15020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169067</xdr:colOff>
      <xdr:row>2</xdr:row>
      <xdr:rowOff>84666</xdr:rowOff>
    </xdr:from>
    <xdr:to>
      <xdr:col>10</xdr:col>
      <xdr:colOff>1079500</xdr:colOff>
      <xdr:row>5</xdr:row>
      <xdr:rowOff>247649</xdr:rowOff>
    </xdr:to>
    <xdr:sp macro="" textlink="">
      <xdr:nvSpPr>
        <xdr:cNvPr id="3" name="ZoneTexte 2">
          <a:extLst>
            <a:ext uri="{FF2B5EF4-FFF2-40B4-BE49-F238E27FC236}">
              <a16:creationId xmlns:a16="http://schemas.microsoft.com/office/drawing/2014/main" id="{00000000-0008-0000-0200-000003000000}"/>
            </a:ext>
          </a:extLst>
        </xdr:cNvPr>
        <xdr:cNvSpPr txBox="1"/>
      </xdr:nvSpPr>
      <xdr:spPr>
        <a:xfrm>
          <a:off x="4328317" y="899583"/>
          <a:ext cx="8138850" cy="956733"/>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mn-lt"/>
              <a:ea typeface="+mn-ea"/>
              <a:cs typeface="+mn-cs"/>
            </a:rPr>
            <a:t>1.</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Renseignez les</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tableaux ci-dessous (cellules jaunes uniquement) pour chaque salarié concerné par l'opération. </a:t>
          </a:r>
          <a:r>
            <a:rPr lang="fr-FR" sz="1200" b="1" i="0" u="none" strike="noStrike">
              <a:solidFill>
                <a:schemeClr val="dk1"/>
              </a:solidFill>
              <a:effectLst/>
              <a:latin typeface="+mn-lt"/>
              <a:ea typeface="+mn-ea"/>
              <a:cs typeface="+mn-cs"/>
            </a:rPr>
            <a:t>Le salaire annuel brut chargé est plafonné à 100 000 € / ETP ; en cas de personnel travaillant à temps non-complet dans la structure, un prorata temporis est automatiquement calculé</a:t>
          </a:r>
          <a:r>
            <a:rPr lang="fr-FR" sz="1200"/>
            <a:t> </a:t>
          </a:r>
          <a:endParaRPr lang="fr-FR" sz="1200" b="1">
            <a:solidFill>
              <a:schemeClr val="dk1"/>
            </a:solidFill>
            <a:effectLst/>
            <a:latin typeface="+mn-lt"/>
            <a:ea typeface="+mn-ea"/>
            <a:cs typeface="+mn-cs"/>
          </a:endParaRPr>
        </a:p>
        <a:p>
          <a:r>
            <a:rPr lang="fr-FR" sz="1200" b="1" baseline="0">
              <a:solidFill>
                <a:schemeClr val="dk1"/>
              </a:solidFill>
              <a:effectLst/>
              <a:latin typeface="+mn-lt"/>
              <a:ea typeface="+mn-ea"/>
              <a:cs typeface="+mn-cs"/>
            </a:rPr>
            <a:t>2. Recopiez les lignes récapitulatives des salariés dans le tableau de l'onglet "Dépenses" par </a:t>
          </a:r>
          <a:r>
            <a:rPr lang="fr-FR" sz="1200" b="1" u="sng" baseline="0">
              <a:solidFill>
                <a:schemeClr val="dk1"/>
              </a:solidFill>
              <a:effectLst/>
              <a:latin typeface="+mn-lt"/>
              <a:ea typeface="+mn-ea"/>
              <a:cs typeface="+mn-cs"/>
            </a:rPr>
            <a:t>collage spécial de type "Valeurs"</a:t>
          </a:r>
          <a:endParaRPr lang="fr-FR" sz="1200" b="1" u="sng"/>
        </a:p>
      </xdr:txBody>
    </xdr:sp>
    <xdr:clientData/>
  </xdr:twoCellAnchor>
  <xdr:twoCellAnchor editAs="oneCell">
    <xdr:from>
      <xdr:col>10</xdr:col>
      <xdr:colOff>116416</xdr:colOff>
      <xdr:row>0</xdr:row>
      <xdr:rowOff>105834</xdr:rowOff>
    </xdr:from>
    <xdr:to>
      <xdr:col>10</xdr:col>
      <xdr:colOff>910166</xdr:colOff>
      <xdr:row>2</xdr:row>
      <xdr:rowOff>16526</xdr:rowOff>
    </xdr:to>
    <xdr:pic>
      <xdr:nvPicPr>
        <xdr:cNvPr id="2" name="Image 1">
          <a:extLst>
            <a:ext uri="{FF2B5EF4-FFF2-40B4-BE49-F238E27FC236}">
              <a16:creationId xmlns:a16="http://schemas.microsoft.com/office/drawing/2014/main" id="{4DC77481-287A-405B-8B6F-0E29A2D94814}"/>
            </a:ext>
          </a:extLst>
        </xdr:cNvPr>
        <xdr:cNvPicPr>
          <a:picLocks noChangeAspect="1"/>
        </xdr:cNvPicPr>
      </xdr:nvPicPr>
      <xdr:blipFill>
        <a:blip xmlns:r="http://schemas.openxmlformats.org/officeDocument/2006/relationships" r:embed="rId1"/>
        <a:stretch>
          <a:fillRect/>
        </a:stretch>
      </xdr:blipFill>
      <xdr:spPr>
        <a:xfrm>
          <a:off x="11504083" y="105834"/>
          <a:ext cx="793750" cy="7256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162623</xdr:colOff>
      <xdr:row>3</xdr:row>
      <xdr:rowOff>69696</xdr:rowOff>
    </xdr:from>
    <xdr:to>
      <xdr:col>9</xdr:col>
      <xdr:colOff>1103507</xdr:colOff>
      <xdr:row>5</xdr:row>
      <xdr:rowOff>104543</xdr:rowOff>
    </xdr:to>
    <xdr:sp macro="" textlink="">
      <xdr:nvSpPr>
        <xdr:cNvPr id="6" name="ZoneTexte 5">
          <a:extLst>
            <a:ext uri="{FF2B5EF4-FFF2-40B4-BE49-F238E27FC236}">
              <a16:creationId xmlns:a16="http://schemas.microsoft.com/office/drawing/2014/main" id="{00000000-0008-0000-0300-000006000000}"/>
            </a:ext>
          </a:extLst>
        </xdr:cNvPr>
        <xdr:cNvSpPr txBox="1"/>
      </xdr:nvSpPr>
      <xdr:spPr>
        <a:xfrm>
          <a:off x="5622074" y="1382287"/>
          <a:ext cx="9222988" cy="54594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a:t>
          </a:r>
          <a:r>
            <a:rPr lang="fr-FR" sz="1400" b="1" baseline="0"/>
            <a:t> </a:t>
          </a:r>
          <a:r>
            <a:rPr lang="fr-FR" sz="1400" b="1"/>
            <a:t>Renseignez les</a:t>
          </a:r>
          <a:r>
            <a:rPr lang="fr-FR" sz="1400" b="1" baseline="0"/>
            <a:t> </a:t>
          </a:r>
          <a:r>
            <a:rPr lang="fr-FR" sz="1400" b="1"/>
            <a:t>tableaux ci-dessous (cellules jaunes uniquement) pour chaque salarié concerné</a:t>
          </a:r>
        </a:p>
        <a:p>
          <a:r>
            <a:rPr lang="fr-FR" sz="1400" b="1" baseline="0">
              <a:solidFill>
                <a:schemeClr val="dk1"/>
              </a:solidFill>
              <a:latin typeface="+mn-lt"/>
              <a:ea typeface="+mn-ea"/>
              <a:cs typeface="+mn-cs"/>
            </a:rPr>
            <a:t>2. Recopiez les lignes récapitulatives des salariés dans le tableau de l'onglet "Dépenses" par </a:t>
          </a:r>
          <a:r>
            <a:rPr lang="fr-FR" sz="1400" b="1" u="sng" baseline="0">
              <a:solidFill>
                <a:schemeClr val="dk1"/>
              </a:solidFill>
              <a:latin typeface="+mn-lt"/>
              <a:ea typeface="+mn-ea"/>
              <a:cs typeface="+mn-cs"/>
            </a:rPr>
            <a:t>collage spécial de type valeurs</a:t>
          </a:r>
        </a:p>
        <a:p>
          <a:endParaRPr lang="fr-FR" sz="1400" b="1"/>
        </a:p>
      </xdr:txBody>
    </xdr:sp>
    <xdr:clientData/>
  </xdr:twoCellAnchor>
  <xdr:twoCellAnchor editAs="oneCell">
    <xdr:from>
      <xdr:col>8</xdr:col>
      <xdr:colOff>1010578</xdr:colOff>
      <xdr:row>0</xdr:row>
      <xdr:rowOff>197470</xdr:rowOff>
    </xdr:from>
    <xdr:to>
      <xdr:col>9</xdr:col>
      <xdr:colOff>847956</xdr:colOff>
      <xdr:row>2</xdr:row>
      <xdr:rowOff>234150</xdr:rowOff>
    </xdr:to>
    <xdr:pic>
      <xdr:nvPicPr>
        <xdr:cNvPr id="2" name="Image 1">
          <a:extLst>
            <a:ext uri="{FF2B5EF4-FFF2-40B4-BE49-F238E27FC236}">
              <a16:creationId xmlns:a16="http://schemas.microsoft.com/office/drawing/2014/main" id="{85E35ECA-6033-48FA-82E9-813A576D44B5}"/>
            </a:ext>
          </a:extLst>
        </xdr:cNvPr>
        <xdr:cNvPicPr>
          <a:picLocks noChangeAspect="1"/>
        </xdr:cNvPicPr>
      </xdr:nvPicPr>
      <xdr:blipFill>
        <a:blip xmlns:r="http://schemas.openxmlformats.org/officeDocument/2006/relationships" r:embed="rId1"/>
        <a:stretch>
          <a:fillRect/>
        </a:stretch>
      </xdr:blipFill>
      <xdr:spPr>
        <a:xfrm>
          <a:off x="13393078" y="197470"/>
          <a:ext cx="1196433" cy="109372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290397</xdr:colOff>
      <xdr:row>2</xdr:row>
      <xdr:rowOff>258743</xdr:rowOff>
    </xdr:from>
    <xdr:to>
      <xdr:col>12</xdr:col>
      <xdr:colOff>0</xdr:colOff>
      <xdr:row>5</xdr:row>
      <xdr:rowOff>35719</xdr:rowOff>
    </xdr:to>
    <xdr:sp macro="" textlink="">
      <xdr:nvSpPr>
        <xdr:cNvPr id="2" name="ZoneTexte 1">
          <a:extLst>
            <a:ext uri="{FF2B5EF4-FFF2-40B4-BE49-F238E27FC236}">
              <a16:creationId xmlns:a16="http://schemas.microsoft.com/office/drawing/2014/main" id="{8541D53B-BAB0-42A9-B8BE-3CDE45B62199}"/>
            </a:ext>
          </a:extLst>
        </xdr:cNvPr>
        <xdr:cNvSpPr txBox="1"/>
      </xdr:nvSpPr>
      <xdr:spPr>
        <a:xfrm>
          <a:off x="2804997" y="544493"/>
          <a:ext cx="7253403" cy="396101"/>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a:t>
          </a:r>
          <a:r>
            <a:rPr lang="fr-FR" sz="1400" b="1" baseline="0"/>
            <a:t> </a:t>
          </a:r>
          <a:r>
            <a:rPr lang="fr-FR" sz="1400" b="1"/>
            <a:t>Renseignez toutes les factures dans les</a:t>
          </a:r>
          <a:r>
            <a:rPr lang="fr-FR" sz="1400" b="1" baseline="0"/>
            <a:t> cellules jaunes des </a:t>
          </a:r>
          <a:r>
            <a:rPr lang="fr-FR" sz="1400" b="1"/>
            <a:t>tableaux ci-dessous (1 tableau par lot de travaux concerné par l'opération)</a:t>
          </a:r>
        </a:p>
        <a:p>
          <a:r>
            <a:rPr lang="fr-FR" sz="1400" b="1" baseline="0">
              <a:solidFill>
                <a:schemeClr val="dk1"/>
              </a:solidFill>
              <a:latin typeface="+mn-lt"/>
              <a:ea typeface="+mn-ea"/>
              <a:cs typeface="+mn-cs"/>
            </a:rPr>
            <a:t>2. Recopiez les lignes récapitulatives de chaque lot dans le tableau de l'onglet "Dépenses" par </a:t>
          </a:r>
          <a:r>
            <a:rPr lang="fr-FR" sz="1400" b="1" u="sng" baseline="0">
              <a:solidFill>
                <a:schemeClr val="dk1"/>
              </a:solidFill>
              <a:latin typeface="+mn-lt"/>
              <a:ea typeface="+mn-ea"/>
              <a:cs typeface="+mn-cs"/>
            </a:rPr>
            <a:t>collage spécial de type valeurs</a:t>
          </a:r>
        </a:p>
      </xdr:txBody>
    </xdr:sp>
    <xdr:clientData/>
  </xdr:twoCellAnchor>
  <xdr:oneCellAnchor>
    <xdr:from>
      <xdr:col>11</xdr:col>
      <xdr:colOff>369094</xdr:colOff>
      <xdr:row>0</xdr:row>
      <xdr:rowOff>35719</xdr:rowOff>
    </xdr:from>
    <xdr:ext cx="1307782" cy="1198683"/>
    <xdr:pic>
      <xdr:nvPicPr>
        <xdr:cNvPr id="3" name="Image 2">
          <a:extLst>
            <a:ext uri="{FF2B5EF4-FFF2-40B4-BE49-F238E27FC236}">
              <a16:creationId xmlns:a16="http://schemas.microsoft.com/office/drawing/2014/main" id="{688EB12E-A5BD-404F-9504-20398508AB13}"/>
            </a:ext>
          </a:extLst>
        </xdr:cNvPr>
        <xdr:cNvPicPr>
          <a:picLocks noChangeAspect="1"/>
        </xdr:cNvPicPr>
      </xdr:nvPicPr>
      <xdr:blipFill>
        <a:blip xmlns:r="http://schemas.openxmlformats.org/officeDocument/2006/relationships" r:embed="rId1"/>
        <a:stretch>
          <a:fillRect/>
        </a:stretch>
      </xdr:blipFill>
      <xdr:spPr>
        <a:xfrm>
          <a:off x="9589294" y="35719"/>
          <a:ext cx="1307782" cy="1198683"/>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3</xdr:col>
      <xdr:colOff>762000</xdr:colOff>
      <xdr:row>2</xdr:row>
      <xdr:rowOff>142875</xdr:rowOff>
    </xdr:from>
    <xdr:to>
      <xdr:col>5</xdr:col>
      <xdr:colOff>371475</xdr:colOff>
      <xdr:row>5</xdr:row>
      <xdr:rowOff>95250</xdr:rowOff>
    </xdr:to>
    <xdr:sp macro="" textlink="">
      <xdr:nvSpPr>
        <xdr:cNvPr id="7" name="ZoneTexte 6">
          <a:extLst>
            <a:ext uri="{FF2B5EF4-FFF2-40B4-BE49-F238E27FC236}">
              <a16:creationId xmlns:a16="http://schemas.microsoft.com/office/drawing/2014/main" id="{BFA44537-2D1B-410F-AB32-D430C5B20AF3}"/>
            </a:ext>
          </a:extLst>
        </xdr:cNvPr>
        <xdr:cNvSpPr txBox="1"/>
      </xdr:nvSpPr>
      <xdr:spPr>
        <a:xfrm>
          <a:off x="6705600" y="600075"/>
          <a:ext cx="4600575" cy="6381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Les contributions</a:t>
          </a:r>
          <a:r>
            <a:rPr lang="fr-FR" sz="1100" b="1" baseline="0"/>
            <a:t> doivent être déclarées dans le plan de financement en dépenses ET en ressources (pour un montant équivalent)</a:t>
          </a:r>
        </a:p>
        <a:p>
          <a:r>
            <a:rPr lang="fr-FR" sz="1100" b="1" baseline="0"/>
            <a:t>Renseignez 1 bloc par structure contributrice</a:t>
          </a:r>
          <a:endParaRPr lang="fr-FR" sz="1100" b="1"/>
        </a:p>
      </xdr:txBody>
    </xdr:sp>
    <xdr:clientData/>
  </xdr:twoCellAnchor>
  <xdr:twoCellAnchor editAs="oneCell">
    <xdr:from>
      <xdr:col>7</xdr:col>
      <xdr:colOff>238124</xdr:colOff>
      <xdr:row>0</xdr:row>
      <xdr:rowOff>180975</xdr:rowOff>
    </xdr:from>
    <xdr:to>
      <xdr:col>8</xdr:col>
      <xdr:colOff>400049</xdr:colOff>
      <xdr:row>5</xdr:row>
      <xdr:rowOff>39315</xdr:rowOff>
    </xdr:to>
    <xdr:pic>
      <xdr:nvPicPr>
        <xdr:cNvPr id="2" name="Image 1">
          <a:extLst>
            <a:ext uri="{FF2B5EF4-FFF2-40B4-BE49-F238E27FC236}">
              <a16:creationId xmlns:a16="http://schemas.microsoft.com/office/drawing/2014/main" id="{A8B2F6A9-93DA-4F66-9DB0-482C1F0C84D1}"/>
            </a:ext>
          </a:extLst>
        </xdr:cNvPr>
        <xdr:cNvPicPr>
          <a:picLocks noChangeAspect="1"/>
        </xdr:cNvPicPr>
      </xdr:nvPicPr>
      <xdr:blipFill>
        <a:blip xmlns:r="http://schemas.openxmlformats.org/officeDocument/2006/relationships" r:embed="rId1"/>
        <a:stretch>
          <a:fillRect/>
        </a:stretch>
      </xdr:blipFill>
      <xdr:spPr>
        <a:xfrm>
          <a:off x="13192124" y="180975"/>
          <a:ext cx="1095375" cy="100134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404811</xdr:colOff>
      <xdr:row>3</xdr:row>
      <xdr:rowOff>166687</xdr:rowOff>
    </xdr:from>
    <xdr:to>
      <xdr:col>10</xdr:col>
      <xdr:colOff>952500</xdr:colOff>
      <xdr:row>7</xdr:row>
      <xdr:rowOff>214312</xdr:rowOff>
    </xdr:to>
    <xdr:sp macro="" textlink="">
      <xdr:nvSpPr>
        <xdr:cNvPr id="7" name="ZoneTexte 6">
          <a:extLst>
            <a:ext uri="{FF2B5EF4-FFF2-40B4-BE49-F238E27FC236}">
              <a16:creationId xmlns:a16="http://schemas.microsoft.com/office/drawing/2014/main" id="{00000000-0008-0000-0500-000007000000}"/>
            </a:ext>
          </a:extLst>
        </xdr:cNvPr>
        <xdr:cNvSpPr txBox="1"/>
      </xdr:nvSpPr>
      <xdr:spPr>
        <a:xfrm>
          <a:off x="6476999" y="1035843"/>
          <a:ext cx="9048751" cy="10953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baseline="0"/>
            <a:t>- Saisissez une ligne par versement percu de chaque cofinanceur (cellules jaunes uniquement)</a:t>
          </a:r>
        </a:p>
        <a:p>
          <a:r>
            <a:rPr lang="fr-FR" sz="1400" b="1" baseline="0"/>
            <a:t>- Montant cofinancement total à renseigner : Montant total indiqué dans la </a:t>
          </a:r>
          <a:r>
            <a:rPr lang="fr-FR" sz="1400" b="1" u="sng" baseline="0"/>
            <a:t>convention du cofinanceur</a:t>
          </a:r>
        </a:p>
        <a:p>
          <a:r>
            <a:rPr lang="fr-FR" sz="1400" b="1" baseline="0">
              <a:solidFill>
                <a:schemeClr val="dk1"/>
              </a:solidFill>
              <a:latin typeface="+mn-lt"/>
              <a:ea typeface="+mn-ea"/>
              <a:cs typeface="+mn-cs"/>
            </a:rPr>
            <a:t>- Montant cofinancement éligible UE à renseigner : Montant total indiqué dans la convention FEDER/FSE+</a:t>
          </a:r>
        </a:p>
        <a:p>
          <a:pPr marL="0" marR="0" indent="0" defTabSz="914400" eaLnBrk="1" fontAlgn="auto" latinLnBrk="0" hangingPunct="1">
            <a:lnSpc>
              <a:spcPct val="100000"/>
            </a:lnSpc>
            <a:spcBef>
              <a:spcPts val="0"/>
            </a:spcBef>
            <a:spcAft>
              <a:spcPts val="0"/>
            </a:spcAft>
            <a:buClrTx/>
            <a:buSzTx/>
            <a:buFontTx/>
            <a:buNone/>
            <a:tabLst/>
            <a:defRPr/>
          </a:pPr>
          <a:r>
            <a:rPr lang="fr-FR" sz="1400" b="1" baseline="0">
              <a:solidFill>
                <a:schemeClr val="dk1"/>
              </a:solidFill>
              <a:latin typeface="+mn-lt"/>
              <a:ea typeface="+mn-ea"/>
              <a:cs typeface="+mn-cs"/>
            </a:rPr>
            <a:t>Remarque : les lignes de cofinancement de ce tableau devront être saisies par la suite dans l'application E-Synergie</a:t>
          </a:r>
        </a:p>
        <a:p>
          <a:endParaRPr lang="fr-FR" sz="1400" b="1" baseline="0">
            <a:solidFill>
              <a:schemeClr val="dk1"/>
            </a:solidFill>
            <a:latin typeface="+mn-lt"/>
            <a:ea typeface="+mn-ea"/>
            <a:cs typeface="+mn-cs"/>
          </a:endParaRPr>
        </a:p>
        <a:p>
          <a:endParaRPr lang="fr-FR" sz="1400" b="1"/>
        </a:p>
      </xdr:txBody>
    </xdr:sp>
    <xdr:clientData/>
  </xdr:twoCellAnchor>
  <xdr:twoCellAnchor editAs="oneCell">
    <xdr:from>
      <xdr:col>9</xdr:col>
      <xdr:colOff>678656</xdr:colOff>
      <xdr:row>0</xdr:row>
      <xdr:rowOff>83344</xdr:rowOff>
    </xdr:from>
    <xdr:to>
      <xdr:col>10</xdr:col>
      <xdr:colOff>595312</xdr:colOff>
      <xdr:row>3</xdr:row>
      <xdr:rowOff>95803</xdr:rowOff>
    </xdr:to>
    <xdr:pic>
      <xdr:nvPicPr>
        <xdr:cNvPr id="2" name="Image 1">
          <a:extLst>
            <a:ext uri="{FF2B5EF4-FFF2-40B4-BE49-F238E27FC236}">
              <a16:creationId xmlns:a16="http://schemas.microsoft.com/office/drawing/2014/main" id="{A63A2C5B-64DF-4D80-83A7-BAF226374723}"/>
            </a:ext>
          </a:extLst>
        </xdr:cNvPr>
        <xdr:cNvPicPr>
          <a:picLocks noChangeAspect="1"/>
        </xdr:cNvPicPr>
      </xdr:nvPicPr>
      <xdr:blipFill>
        <a:blip xmlns:r="http://schemas.openxmlformats.org/officeDocument/2006/relationships" r:embed="rId1"/>
        <a:stretch>
          <a:fillRect/>
        </a:stretch>
      </xdr:blipFill>
      <xdr:spPr>
        <a:xfrm>
          <a:off x="14204156" y="83344"/>
          <a:ext cx="964406" cy="8816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MT-2016.11.25-14.00.01/DE/C_PILOTAGE/C11_Procedures/Manuel%20de%20proc&#233;dures/FEDER-FSE/V2.1/Annexes/16.%20Convention%20FEDER-FSE_OK/FEDER/Annexe%20FEDER%202%20et%2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elie.chappaz" refreshedDate="42573.767290046293" createdVersion="4" refreshedVersion="4" minRefreshableVersion="3" recordCount="380" xr:uid="{00000000-000A-0000-FFFF-FFFF00000000}">
  <cacheSource type="worksheet">
    <worksheetSource ref="H11:T388" sheet="Dépenses"/>
  </cacheSource>
  <cacheFields count="22">
    <cacheField name="Descriptif" numFmtId="0">
      <sharedItems containsBlank="1"/>
    </cacheField>
    <cacheField name="Emetteur" numFmtId="0">
      <sharedItems containsBlank="1"/>
    </cacheField>
    <cacheField name="Référence_x000a_Pas de doublon" numFmtId="0">
      <sharedItems containsBlank="1" containsMixedTypes="1" containsNumber="1" containsInteger="1" minValue="1401059" maxValue="11007458"/>
    </cacheField>
    <cacheField name="Date émission" numFmtId="14">
      <sharedItems containsNonDate="0" containsDate="1" containsString="0" containsBlank="1" minDate="2014-03-07T00:00:00" maxDate="2017-01-01T00:00:00"/>
    </cacheField>
    <cacheField name="Type dépense" numFmtId="0">
      <sharedItems containsBlank="1"/>
    </cacheField>
    <cacheField name="Catégorie dépense_x000a_Libellé de la convention" numFmtId="0">
      <sharedItems containsBlank="1" count="4">
        <s v="Dépenses de prestations externes de service"/>
        <s v="Dépenses de personnel"/>
        <m/>
        <s v="Dépenses indirectes sous forme de coûts simplifiés"/>
      </sharedItems>
    </cacheField>
    <cacheField name="Sous-catégorie dépense" numFmtId="0">
      <sharedItems containsNonDate="0" containsString="0" containsBlank="1"/>
    </cacheField>
    <cacheField name="Descriptif poste de dépense_x000a_Libellé de la convention" numFmtId="0">
      <sharedItems containsBlank="1"/>
    </cacheField>
    <cacheField name="Libellé sous-poste de dépense" numFmtId="0">
      <sharedItems containsNonDate="0" containsString="0" containsBlank="1"/>
    </cacheField>
    <cacheField name="Montant pièce comptable" numFmtId="165">
      <sharedItems containsString="0" containsBlank="1" containsNumber="1" minValue="781.56" maxValue="161111.93"/>
    </cacheField>
    <cacheField name="Montant non présenté" numFmtId="165">
      <sharedItems containsString="0" containsBlank="1" containsNumber="1" containsInteger="1" minValue="0" maxValue="0"/>
    </cacheField>
    <cacheField name="Commentaire" numFmtId="0">
      <sharedItems containsBlank="1"/>
    </cacheField>
    <cacheField name="N° bon commande" numFmtId="0">
      <sharedItems containsNonDate="0" containsString="0" containsBlank="1"/>
    </cacheField>
    <cacheField name="Date acquittement" numFmtId="14">
      <sharedItems containsNonDate="0" containsDate="1" containsString="0" containsBlank="1" minDate="2014-03-07T00:00:00" maxDate="2017-01-01T00:00:00"/>
    </cacheField>
    <cacheField name="Première date acquittement" numFmtId="0">
      <sharedItems containsString="0" containsBlank="1" containsNumber="1" containsInteger="1" minValue="42735" maxValue="42735"/>
    </cacheField>
    <cacheField name="Dernière date acquittement" numFmtId="14">
      <sharedItems containsNonDate="0" containsDate="1" containsString="0" containsBlank="1" minDate="2014-03-07T00:00:00" maxDate="2017-01-01T00:00:00"/>
    </cacheField>
    <cacheField name="Vérification de la réalité/lien avec l'opération" numFmtId="0">
      <sharedItems containsNonDate="0" containsString="0" containsBlank="1"/>
    </cacheField>
    <cacheField name="Vérification de l'acquittement" numFmtId="0">
      <sharedItems containsNonDate="0" containsString="0" containsBlank="1"/>
    </cacheField>
    <cacheField name="Vérification de l'éligibilité temporelle" numFmtId="0">
      <sharedItems containsNonDate="0" containsString="0" containsBlank="1"/>
    </cacheField>
    <cacheField name="Montant retenu" numFmtId="165">
      <sharedItems containsNonDate="0" containsString="0" containsBlank="1"/>
    </cacheField>
    <cacheField name="Montant écarté" numFmtId="165">
      <sharedItems containsNonDate="0" containsString="0"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s v="POLE ECHANGE MULTIMODAL OPC(REPO(REPORT)"/>
    <s v="ACE BTP"/>
    <n v="1401059"/>
    <d v="2014-03-07T00:00:00"/>
    <s v="UNI"/>
    <x v="0"/>
    <m/>
    <s v="Aménagement du PEM"/>
    <m/>
    <n v="3770.89"/>
    <n v="0"/>
    <m/>
    <m/>
    <d v="2014-03-07T00:00:00"/>
    <m/>
    <d v="2014-03-07T00:00:00"/>
    <m/>
    <m/>
    <m/>
    <m/>
    <m/>
    <m/>
  </r>
  <r>
    <s v="AMENAGEMENT GARE DE DOLE ET ABOR(REPORT)"/>
    <s v="SAFEGE"/>
    <s v="F14EST035"/>
    <d v="2014-03-07T00:00:00"/>
    <s v="UNI"/>
    <x v="0"/>
    <m/>
    <s v="Aménagement du PEM"/>
    <m/>
    <n v="2262.5"/>
    <n v="0"/>
    <m/>
    <m/>
    <d v="2014-03-07T00:00:00"/>
    <m/>
    <d v="2014-03-07T00:00:00"/>
    <m/>
    <m/>
    <m/>
    <m/>
    <m/>
    <m/>
  </r>
  <r>
    <s v="AMENAGEMENT GARE DE DOLE ET ABOR(REPORT)"/>
    <s v="PMM"/>
    <s v="DS050-48630B"/>
    <d v="2014-04-03T00:00:00"/>
    <s v="UNI"/>
    <x v="0"/>
    <m/>
    <s v="Aménagement du PEM"/>
    <m/>
    <n v="781.56"/>
    <n v="0"/>
    <m/>
    <m/>
    <d v="2014-04-03T00:00:00"/>
    <m/>
    <d v="2014-04-03T00:00:00"/>
    <m/>
    <m/>
    <m/>
    <m/>
    <m/>
    <m/>
  </r>
  <r>
    <s v="AMENAGEMENT GARE DE DOLE ET ABOR(REPORT)"/>
    <s v="ACE BTP"/>
    <n v="1402157"/>
    <d v="2014-04-03T00:00:00"/>
    <s v="UNI"/>
    <x v="0"/>
    <m/>
    <s v="Aménagement du PEM"/>
    <m/>
    <n v="1879.16"/>
    <n v="0"/>
    <m/>
    <m/>
    <d v="2014-04-03T00:00:00"/>
    <m/>
    <d v="2014-04-03T00:00:00"/>
    <m/>
    <m/>
    <m/>
    <m/>
    <m/>
    <m/>
  </r>
  <r>
    <s v="AMENAGEMENT GARE DE DOLE ET ABOR(REPORT)"/>
    <s v="HYDROGEOTECHNIQUE EST"/>
    <s v="F.14.20025"/>
    <d v="2014-04-03T00:00:00"/>
    <s v="UNI"/>
    <x v="0"/>
    <m/>
    <s v="Aménagement du PEM"/>
    <m/>
    <n v="3713.58"/>
    <n v="0"/>
    <m/>
    <m/>
    <d v="2014-04-03T00:00:00"/>
    <m/>
    <d v="2014-04-03T00:00:00"/>
    <m/>
    <m/>
    <m/>
    <m/>
    <m/>
    <m/>
  </r>
  <r>
    <s v="POLE ECHANGE MULTIMODAL OPC(REPO(REPORT)"/>
    <s v="GPT EUROVIA FILIPPIS EST OUV R"/>
    <s v="SITUATION N°0"/>
    <d v="2014-04-04T00:00:00"/>
    <s v="UNI"/>
    <x v="0"/>
    <m/>
    <s v="Aménagement du PEM"/>
    <m/>
    <n v="99251.83"/>
    <n v="0"/>
    <m/>
    <m/>
    <d v="2014-04-04T00:00:00"/>
    <m/>
    <d v="2014-04-04T00:00:00"/>
    <m/>
    <m/>
    <m/>
    <m/>
    <m/>
    <m/>
  </r>
  <r>
    <s v="Mission d'analyse hydraulique de l'impac"/>
    <s v="GPT EUROVIA FILIPPIS EST OUV R"/>
    <s v="SITUATION N°1"/>
    <d v="2014-04-04T00:00:00"/>
    <s v="UNI"/>
    <x v="0"/>
    <m/>
    <s v="Aménagement du PEM"/>
    <m/>
    <n v="161111.93"/>
    <n v="0"/>
    <m/>
    <m/>
    <d v="2014-04-04T00:00:00"/>
    <m/>
    <d v="2014-04-04T00:00:00"/>
    <m/>
    <m/>
    <m/>
    <m/>
    <m/>
    <m/>
  </r>
  <r>
    <s v="PEM GARE DE DOLE - MISSION CSPS(REPORT)"/>
    <s v="GPT EUROVIA FILIPPIS EST OUV R"/>
    <s v="SITUATION N°2"/>
    <d v="2014-04-25T00:00:00"/>
    <s v="UNI"/>
    <x v="0"/>
    <m/>
    <s v="Aménagement du PEM"/>
    <m/>
    <n v="89438.78"/>
    <n v="0"/>
    <m/>
    <m/>
    <d v="2014-04-25T00:00:00"/>
    <m/>
    <d v="2014-04-25T00:00:00"/>
    <m/>
    <m/>
    <m/>
    <m/>
    <m/>
    <m/>
  </r>
  <r>
    <s v="POLE ECHANGE MULTIMODAL OPC(REPO(REPORT)"/>
    <s v="GPT EUROVIA FILIPPIS EST OUV R"/>
    <s v="SITUATION N°2b"/>
    <d v="2014-04-25T00:00:00"/>
    <s v="UNI"/>
    <x v="0"/>
    <m/>
    <s v="Aménagement du PEM"/>
    <m/>
    <n v="3289"/>
    <n v="0"/>
    <m/>
    <m/>
    <d v="2014-04-25T00:00:00"/>
    <m/>
    <d v="2014-04-25T00:00:00"/>
    <m/>
    <m/>
    <m/>
    <m/>
    <m/>
    <m/>
  </r>
  <r>
    <s v="Parking gare - Etudes géotechniques et h"/>
    <s v="DUC ET PRENEUF"/>
    <s v="DF140225"/>
    <d v="2014-04-25T00:00:00"/>
    <s v="UNI"/>
    <x v="0"/>
    <m/>
    <s v="Aménagement du PEM"/>
    <m/>
    <n v="44401.5"/>
    <n v="0"/>
    <m/>
    <m/>
    <d v="2014-04-25T00:00:00"/>
    <m/>
    <d v="2014-04-25T00:00:00"/>
    <m/>
    <m/>
    <m/>
    <m/>
    <m/>
    <m/>
  </r>
  <r>
    <s v="PEM GARE LOT 1"/>
    <s v="DUC ET PRENEUF"/>
    <s v="DF140225b"/>
    <d v="2014-04-25T00:00:00"/>
    <s v="UNI"/>
    <x v="0"/>
    <m/>
    <s v="Aménagement du PEM"/>
    <m/>
    <n v="1930.5"/>
    <n v="0"/>
    <m/>
    <m/>
    <d v="2014-04-25T00:00:00"/>
    <m/>
    <d v="2014-04-25T00:00:00"/>
    <m/>
    <m/>
    <m/>
    <m/>
    <m/>
    <m/>
  </r>
  <r>
    <s v="PEM GARE LOT 1"/>
    <s v="GPT EUROVIA FILIPPIS EST OUV R"/>
    <s v="SITUATION N°3"/>
    <d v="2014-05-09T00:00:00"/>
    <s v="UNI"/>
    <x v="0"/>
    <m/>
    <s v="Aménagement du PEM"/>
    <m/>
    <n v="99916.22"/>
    <n v="0"/>
    <m/>
    <m/>
    <d v="2014-05-09T00:00:00"/>
    <m/>
    <d v="2014-05-09T00:00:00"/>
    <m/>
    <m/>
    <m/>
    <m/>
    <m/>
    <m/>
  </r>
  <r>
    <s v="PEM GARE LOT 1"/>
    <s v="GPT EUROVIA FILIPPIS EST OUV R"/>
    <s v="SITUATION N°3b"/>
    <d v="2014-05-09T00:00:00"/>
    <s v="UNI"/>
    <x v="0"/>
    <m/>
    <s v="Aménagement du PEM"/>
    <m/>
    <n v="1977.32"/>
    <n v="0"/>
    <m/>
    <m/>
    <d v="2014-05-09T00:00:00"/>
    <m/>
    <d v="2014-05-09T00:00:00"/>
    <m/>
    <m/>
    <m/>
    <m/>
    <m/>
    <m/>
  </r>
  <r>
    <s v="PEM GARE LOT 1"/>
    <s v="GPT EUROVIA FILIPPIS EST OUV R"/>
    <s v="SITUATION N°3c"/>
    <d v="2014-05-09T00:00:00"/>
    <s v="UNI"/>
    <x v="1"/>
    <m/>
    <s v="Aménagement du PEM"/>
    <m/>
    <n v="9886.59"/>
    <n v="0"/>
    <m/>
    <m/>
    <d v="2014-05-09T00:00:00"/>
    <m/>
    <d v="2014-05-09T00:00:00"/>
    <m/>
    <m/>
    <m/>
    <m/>
    <m/>
    <m/>
  </r>
  <r>
    <s v="PEM GARE LOT5 ESPACES VERTS"/>
    <s v="ACE BTP"/>
    <n v="1403179"/>
    <d v="2014-05-28T00:00:00"/>
    <s v="UNI"/>
    <x v="1"/>
    <m/>
    <s v="Aménagement du PEM"/>
    <m/>
    <n v="1879.16"/>
    <n v="0"/>
    <m/>
    <m/>
    <d v="2014-05-28T00:00:00"/>
    <m/>
    <d v="2014-05-28T00:00:00"/>
    <m/>
    <m/>
    <m/>
    <m/>
    <m/>
    <m/>
  </r>
  <r>
    <s v="PEM GARE LOT5 ESPACES VERTS"/>
    <s v="SJE AGENCE COLAS EST"/>
    <n v="11007458"/>
    <d v="2014-05-28T00:00:00"/>
    <s v="UNI"/>
    <x v="1"/>
    <m/>
    <s v="Aménagement du PEM"/>
    <m/>
    <n v="3507.74"/>
    <n v="0"/>
    <m/>
    <m/>
    <d v="2014-05-28T00:00:00"/>
    <m/>
    <d v="2014-05-28T00:00:00"/>
    <m/>
    <m/>
    <m/>
    <m/>
    <m/>
    <m/>
  </r>
  <r>
    <s v="AC3-PEM GARE LOT 1"/>
    <s v="SJE AGENCE COLAS EST"/>
    <s v="11007458b"/>
    <d v="2014-05-28T00:00:00"/>
    <s v="UNI"/>
    <x v="1"/>
    <m/>
    <s v="Aménagement du PEM"/>
    <m/>
    <n v="1470"/>
    <n v="0"/>
    <m/>
    <m/>
    <d v="2014-05-28T00:00:00"/>
    <m/>
    <d v="2014-05-28T00:00:00"/>
    <m/>
    <m/>
    <m/>
    <m/>
    <m/>
    <m/>
  </r>
  <r>
    <s v="AC3- PEM GARE LOT --TVA AUTOLIQ DAMIN"/>
    <s v="SJE AGENCE COLAS EST"/>
    <s v="11007458c"/>
    <d v="2014-05-28T00:00:00"/>
    <s v="UNI"/>
    <x v="1"/>
    <m/>
    <s v="Aménagement du PEM"/>
    <m/>
    <n v="2209.8000000000002"/>
    <n v="0"/>
    <m/>
    <m/>
    <d v="2014-05-28T00:00:00"/>
    <m/>
    <d v="2014-05-28T00:00:00"/>
    <m/>
    <m/>
    <m/>
    <m/>
    <m/>
    <m/>
  </r>
  <r>
    <s v="AC3-PEM GARE LOT 1"/>
    <s v="DUC ET PRENEUF"/>
    <s v="DF140327"/>
    <d v="2014-05-28T00:00:00"/>
    <s v="UNI"/>
    <x v="1"/>
    <m/>
    <s v="Aménagement du PEM"/>
    <m/>
    <n v="30127"/>
    <n v="0"/>
    <m/>
    <m/>
    <d v="2014-05-28T00:00:00"/>
    <m/>
    <d v="2014-05-28T00:00:00"/>
    <m/>
    <m/>
    <m/>
    <m/>
    <m/>
    <m/>
  </r>
  <r>
    <s v="Frais de personnel  "/>
    <s v="Nom du bénéficiaire"/>
    <s v="DDP1_FRAIS-PERS_NOM"/>
    <d v="2016-12-31T00:00:00"/>
    <s v="REC"/>
    <x v="2"/>
    <m/>
    <m/>
    <m/>
    <n v="4890.8525202240198"/>
    <n v="0"/>
    <m/>
    <m/>
    <d v="2016-12-31T00:00:00"/>
    <n v="42735"/>
    <d v="2016-12-31T00:00:00"/>
    <m/>
    <m/>
    <m/>
    <m/>
    <m/>
    <m/>
  </r>
  <r>
    <m/>
    <m/>
    <m/>
    <m/>
    <m/>
    <x v="2"/>
    <m/>
    <m/>
    <m/>
    <m/>
    <m/>
    <m/>
    <m/>
    <m/>
    <m/>
    <m/>
    <m/>
    <m/>
    <m/>
    <m/>
    <m/>
    <m/>
  </r>
  <r>
    <m/>
    <m/>
    <m/>
    <m/>
    <m/>
    <x v="2"/>
    <m/>
    <m/>
    <m/>
    <m/>
    <m/>
    <m/>
    <m/>
    <m/>
    <m/>
    <m/>
    <m/>
    <m/>
    <m/>
    <m/>
    <m/>
    <m/>
  </r>
  <r>
    <m/>
    <m/>
    <m/>
    <m/>
    <m/>
    <x v="2"/>
    <m/>
    <m/>
    <m/>
    <m/>
    <m/>
    <m/>
    <m/>
    <m/>
    <m/>
    <m/>
    <m/>
    <m/>
    <m/>
    <m/>
    <m/>
    <m/>
  </r>
  <r>
    <s v="Si plus de 25 lignes, démasquer les lignes ci-dessous"/>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s v="DEPENSES INDIRECTES"/>
    <s v="Nom du bénéficiaire"/>
    <s v="DDP1_DEP_IND"/>
    <m/>
    <s v="UNI"/>
    <x v="3"/>
    <m/>
    <m/>
    <m/>
    <n v="7362.0434999999989"/>
    <n v="0"/>
    <s v="calcul automatique - 15% des dépenses directes de personnel"/>
    <m/>
    <d v="2016-12-31T00:00:00"/>
    <m/>
    <d v="2016-12-31T00:00:0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eau croisé dynamique2" cacheId="0" applyNumberFormats="0" applyBorderFormats="0" applyFontFormats="0" applyPatternFormats="0" applyAlignmentFormats="0" applyWidthHeightFormats="1" dataCaption="Valeurs" updatedVersion="4" minRefreshableVersion="3" useAutoFormatting="1" itemPrintTitles="1" createdVersion="4" indent="0" outline="1" outlineData="1" multipleFieldFilters="0">
  <location ref="A3:C8" firstHeaderRow="0" firstDataRow="1" firstDataCol="1"/>
  <pivotFields count="22">
    <pivotField showAll="0"/>
    <pivotField showAll="0"/>
    <pivotField showAll="0"/>
    <pivotField showAll="0"/>
    <pivotField showAll="0"/>
    <pivotField axis="axisRow" showAll="0">
      <items count="5">
        <item x="2"/>
        <item x="0"/>
        <item x="1"/>
        <item x="3"/>
        <item t="default"/>
      </items>
    </pivotField>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5">
    <i>
      <x/>
    </i>
    <i>
      <x v="1"/>
    </i>
    <i>
      <x v="2"/>
    </i>
    <i>
      <x v="3"/>
    </i>
    <i t="grand">
      <x/>
    </i>
  </rowItems>
  <colFields count="1">
    <field x="-2"/>
  </colFields>
  <colItems count="2">
    <i>
      <x/>
    </i>
    <i i="1">
      <x v="1"/>
    </i>
  </colItems>
  <dataFields count="2">
    <dataField name="Somme de Montant pièce comptable" fld="9" baseField="5" baseItem="0"/>
    <dataField name="Somme de Montant non présenté" fld="10" baseField="5" baseItem="0"/>
  </dataFields>
  <formats count="2">
    <format dxfId="47">
      <pivotArea outline="0" collapsedLevelsAreSubtotals="1" fieldPosition="0"/>
    </format>
    <format dxfId="46">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urope-bfc.eu/je-suis-beneficiaire/je-depose-ma-demande-de-paiement/demande-de-paiement-feder-fse-2021-2027/"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21"/>
  <sheetViews>
    <sheetView tabSelected="1" view="pageBreakPreview" zoomScale="90" zoomScaleNormal="90" zoomScaleSheetLayoutView="90" workbookViewId="0">
      <selection activeCell="B8" sqref="B8"/>
    </sheetView>
  </sheetViews>
  <sheetFormatPr baseColWidth="10" defaultColWidth="11" defaultRowHeight="14.25" x14ac:dyDescent="0.2"/>
  <cols>
    <col min="1" max="1" width="57.625" style="27" customWidth="1"/>
    <col min="2" max="2" width="132.375" style="26" customWidth="1"/>
    <col min="3" max="9" width="11" style="27"/>
    <col min="10" max="10" width="14.625" style="27" customWidth="1"/>
    <col min="11" max="16384" width="11" style="27"/>
  </cols>
  <sheetData>
    <row r="1" spans="1:2" ht="42" customHeight="1" x14ac:dyDescent="0.2">
      <c r="A1" s="25" t="s">
        <v>128</v>
      </c>
    </row>
    <row r="2" spans="1:2" ht="34.5" customHeight="1" x14ac:dyDescent="0.2">
      <c r="A2" s="152"/>
    </row>
    <row r="3" spans="1:2" ht="16.5" customHeight="1" x14ac:dyDescent="0.2">
      <c r="B3" s="173" t="s">
        <v>214</v>
      </c>
    </row>
    <row r="4" spans="1:2" ht="26.25" customHeight="1" x14ac:dyDescent="0.2">
      <c r="A4" s="310" t="s">
        <v>193</v>
      </c>
      <c r="B4" s="310"/>
    </row>
    <row r="5" spans="1:2" ht="21" customHeight="1" x14ac:dyDescent="0.2">
      <c r="A5" s="311" t="s">
        <v>194</v>
      </c>
      <c r="B5" s="311"/>
    </row>
    <row r="6" spans="1:2" s="154" customFormat="1" x14ac:dyDescent="0.2">
      <c r="A6" s="27" t="s">
        <v>195</v>
      </c>
      <c r="B6" s="246" t="s">
        <v>203</v>
      </c>
    </row>
    <row r="7" spans="1:2" ht="18" x14ac:dyDescent="0.2">
      <c r="A7" s="53"/>
    </row>
    <row r="8" spans="1:2" ht="33" customHeight="1" x14ac:dyDescent="0.2">
      <c r="A8" s="53" t="s">
        <v>81</v>
      </c>
      <c r="B8" s="107" t="s">
        <v>84</v>
      </c>
    </row>
    <row r="9" spans="1:2" ht="102" x14ac:dyDescent="0.2">
      <c r="A9" s="55" t="s">
        <v>82</v>
      </c>
      <c r="B9" s="100" t="s">
        <v>196</v>
      </c>
    </row>
    <row r="10" spans="1:2" ht="57.75" x14ac:dyDescent="0.2">
      <c r="A10" s="60" t="s">
        <v>132</v>
      </c>
      <c r="B10" s="247" t="s">
        <v>197</v>
      </c>
    </row>
    <row r="11" spans="1:2" ht="59.25" x14ac:dyDescent="0.2">
      <c r="A11" s="60" t="s">
        <v>133</v>
      </c>
      <c r="B11" s="151" t="s">
        <v>198</v>
      </c>
    </row>
    <row r="12" spans="1:2" ht="73.5" x14ac:dyDescent="0.2">
      <c r="A12" s="60" t="s">
        <v>147</v>
      </c>
      <c r="B12" s="151" t="s">
        <v>199</v>
      </c>
    </row>
    <row r="13" spans="1:2" ht="43.5" x14ac:dyDescent="0.2">
      <c r="A13" s="60" t="s">
        <v>176</v>
      </c>
      <c r="B13" s="247" t="s">
        <v>200</v>
      </c>
    </row>
    <row r="14" spans="1:2" ht="57" x14ac:dyDescent="0.2">
      <c r="A14" s="56" t="s">
        <v>83</v>
      </c>
      <c r="B14" s="45" t="s">
        <v>201</v>
      </c>
    </row>
    <row r="15" spans="1:2" x14ac:dyDescent="0.2">
      <c r="B15" s="153"/>
    </row>
    <row r="21" spans="1:1" x14ac:dyDescent="0.2">
      <c r="A21" s="27" t="s">
        <v>126</v>
      </c>
    </row>
  </sheetData>
  <mergeCells count="2">
    <mergeCell ref="A4:B4"/>
    <mergeCell ref="A5:B5"/>
  </mergeCells>
  <hyperlinks>
    <hyperlink ref="B6" r:id="rId1" xr:uid="{8224E87C-842B-42CE-86ED-8EEF7A42A49C}"/>
  </hyperlinks>
  <pageMargins left="0.70866141732283472" right="0.70866141732283472" top="0.74803149606299213" bottom="0.74803149606299213" header="0.31496062992125984" footer="0.31496062992125984"/>
  <pageSetup paperSize="8" scale="93" orientation="landscape"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U400"/>
  <sheetViews>
    <sheetView view="pageBreakPreview" zoomScale="80" zoomScaleNormal="77" zoomScaleSheetLayoutView="80" workbookViewId="0">
      <pane xSplit="1" ySplit="11" topLeftCell="B12" activePane="bottomRight" state="frozen"/>
      <selection pane="topRight" activeCell="B1" sqref="B1"/>
      <selection pane="bottomLeft" activeCell="A11" sqref="A11"/>
      <selection pane="bottomRight" activeCell="A12" sqref="A12"/>
    </sheetView>
  </sheetViews>
  <sheetFormatPr baseColWidth="10" defaultColWidth="11" defaultRowHeight="14.25" x14ac:dyDescent="0.2"/>
  <cols>
    <col min="1" max="1" width="39.375" style="1" customWidth="1"/>
    <col min="2" max="2" width="27.375" style="1" customWidth="1"/>
    <col min="3" max="3" width="24.5" style="2" customWidth="1"/>
    <col min="4" max="5" width="15.75" style="4" customWidth="1"/>
    <col min="6" max="6" width="15.25" style="1" customWidth="1"/>
    <col min="7" max="7" width="10.625" style="1" customWidth="1"/>
    <col min="8" max="8" width="38.75" style="1" customWidth="1"/>
    <col min="9" max="10" width="21" style="3" customWidth="1"/>
    <col min="11" max="11" width="17.875" style="1" customWidth="1"/>
    <col min="12" max="12" width="28.625" style="1" customWidth="1"/>
    <col min="13" max="13" width="25.375" style="1" customWidth="1"/>
    <col min="14" max="14" width="13.25" customWidth="1"/>
    <col min="15" max="20" width="16" style="1" customWidth="1"/>
    <col min="21" max="21" width="0.875" style="3" customWidth="1"/>
    <col min="22" max="16384" width="11" style="1"/>
  </cols>
  <sheetData>
    <row r="1" spans="1:21" s="15" customFormat="1" ht="27" customHeight="1" x14ac:dyDescent="0.2">
      <c r="A1" s="16" t="s">
        <v>94</v>
      </c>
      <c r="N1"/>
    </row>
    <row r="2" spans="1:21" s="138" customFormat="1" ht="11.25" customHeight="1" x14ac:dyDescent="0.2">
      <c r="A2" s="16"/>
      <c r="N2"/>
    </row>
    <row r="3" spans="1:21" s="15" customFormat="1" x14ac:dyDescent="0.2">
      <c r="A3" s="150" t="s">
        <v>130</v>
      </c>
      <c r="B3" s="150"/>
      <c r="N3"/>
    </row>
    <row r="4" spans="1:21" s="27" customFormat="1" ht="16.5" customHeight="1" x14ac:dyDescent="0.2">
      <c r="A4" s="125" t="s">
        <v>21</v>
      </c>
      <c r="B4" s="182" t="s">
        <v>55</v>
      </c>
      <c r="N4"/>
    </row>
    <row r="5" spans="1:21" s="58" customFormat="1" ht="16.5" customHeight="1" x14ac:dyDescent="0.2">
      <c r="A5" s="146" t="s">
        <v>123</v>
      </c>
      <c r="B5" s="182" t="s">
        <v>202</v>
      </c>
      <c r="C5" s="57"/>
      <c r="N5"/>
    </row>
    <row r="6" spans="1:21" s="27" customFormat="1" ht="16.5" customHeight="1" x14ac:dyDescent="0.2">
      <c r="A6" s="147" t="s">
        <v>20</v>
      </c>
      <c r="B6" s="183" t="s">
        <v>54</v>
      </c>
      <c r="D6" s="28"/>
      <c r="L6" s="164" t="s">
        <v>120</v>
      </c>
      <c r="N6"/>
    </row>
    <row r="7" spans="1:21" s="27" customFormat="1" ht="16.5" customHeight="1" x14ac:dyDescent="0.2">
      <c r="A7" s="125" t="s">
        <v>122</v>
      </c>
      <c r="B7" s="184">
        <v>1</v>
      </c>
      <c r="C7" s="59"/>
      <c r="L7" s="165" t="s">
        <v>142</v>
      </c>
      <c r="M7" s="324" t="s">
        <v>161</v>
      </c>
      <c r="N7"/>
    </row>
    <row r="8" spans="1:21" s="27" customFormat="1" ht="16.5" customHeight="1" x14ac:dyDescent="0.2">
      <c r="A8" s="125" t="s">
        <v>127</v>
      </c>
      <c r="B8" s="185"/>
      <c r="C8" s="26"/>
      <c r="L8" s="165" t="s">
        <v>143</v>
      </c>
      <c r="M8" s="325"/>
      <c r="N8"/>
    </row>
    <row r="9" spans="1:21" s="27" customFormat="1" ht="16.5" customHeight="1" x14ac:dyDescent="0.2">
      <c r="A9" s="125" t="s">
        <v>88</v>
      </c>
      <c r="B9" s="185"/>
      <c r="C9" s="26"/>
      <c r="D9" s="66"/>
      <c r="F9" s="66"/>
      <c r="M9" s="325"/>
      <c r="N9"/>
    </row>
    <row r="10" spans="1:21" s="28" customFormat="1" ht="35.25" customHeight="1" x14ac:dyDescent="0.2">
      <c r="A10" s="29"/>
      <c r="B10" s="61"/>
      <c r="C10" s="61"/>
      <c r="I10" s="145" t="s">
        <v>120</v>
      </c>
      <c r="M10" s="326"/>
      <c r="N10"/>
      <c r="O10" s="334" t="s">
        <v>93</v>
      </c>
      <c r="P10" s="335"/>
      <c r="Q10" s="335"/>
      <c r="R10" s="335"/>
      <c r="S10" s="335"/>
      <c r="T10" s="336"/>
    </row>
    <row r="11" spans="1:21" s="13" customFormat="1" ht="41.25" customHeight="1" x14ac:dyDescent="0.2">
      <c r="A11" s="11" t="s">
        <v>129</v>
      </c>
      <c r="B11" s="10" t="s">
        <v>1</v>
      </c>
      <c r="C11" s="11" t="s">
        <v>112</v>
      </c>
      <c r="D11" s="11" t="s">
        <v>2</v>
      </c>
      <c r="E11" s="11" t="s">
        <v>134</v>
      </c>
      <c r="F11" s="11" t="s">
        <v>7</v>
      </c>
      <c r="G11" s="11" t="s">
        <v>3</v>
      </c>
      <c r="H11" s="10" t="s">
        <v>0</v>
      </c>
      <c r="I11" s="65" t="s">
        <v>4</v>
      </c>
      <c r="J11" s="65" t="s">
        <v>5</v>
      </c>
      <c r="K11" s="10" t="s">
        <v>6</v>
      </c>
      <c r="L11" s="11" t="s">
        <v>92</v>
      </c>
      <c r="M11" s="11" t="s">
        <v>113</v>
      </c>
      <c r="N11"/>
      <c r="O11" s="12" t="s">
        <v>9</v>
      </c>
      <c r="P11" s="12" t="s">
        <v>10</v>
      </c>
      <c r="Q11" s="12" t="s">
        <v>11</v>
      </c>
      <c r="R11" s="14" t="s">
        <v>12</v>
      </c>
      <c r="S11" s="14" t="s">
        <v>13</v>
      </c>
      <c r="T11" s="12" t="s">
        <v>14</v>
      </c>
    </row>
    <row r="12" spans="1:21" ht="18" customHeight="1" x14ac:dyDescent="0.2">
      <c r="A12" s="175"/>
      <c r="B12" s="176"/>
      <c r="C12" s="175"/>
      <c r="D12" s="177"/>
      <c r="E12" s="177"/>
      <c r="F12" s="177"/>
      <c r="G12" s="178"/>
      <c r="H12" s="179"/>
      <c r="I12" s="180"/>
      <c r="J12" s="180"/>
      <c r="K12" s="179"/>
      <c r="L12" s="179"/>
      <c r="M12" s="122">
        <f>I12-J12</f>
        <v>0</v>
      </c>
      <c r="O12" s="261"/>
      <c r="P12" s="261"/>
      <c r="Q12" s="261"/>
      <c r="R12" s="262"/>
      <c r="S12" s="262"/>
      <c r="T12" s="261"/>
      <c r="U12" s="1"/>
    </row>
    <row r="13" spans="1:21" ht="18" customHeight="1" x14ac:dyDescent="0.2">
      <c r="A13" s="175"/>
      <c r="B13" s="176"/>
      <c r="C13" s="175"/>
      <c r="D13" s="177"/>
      <c r="E13" s="177"/>
      <c r="F13" s="177"/>
      <c r="G13" s="178"/>
      <c r="H13" s="179"/>
      <c r="I13" s="180"/>
      <c r="J13" s="180"/>
      <c r="K13" s="179"/>
      <c r="L13" s="179"/>
      <c r="M13" s="122">
        <f>I13-J13</f>
        <v>0</v>
      </c>
      <c r="O13" s="261"/>
      <c r="P13" s="261"/>
      <c r="Q13" s="261"/>
      <c r="R13" s="262"/>
      <c r="S13" s="262"/>
      <c r="T13" s="261"/>
      <c r="U13" s="1"/>
    </row>
    <row r="14" spans="1:21" ht="18" customHeight="1" x14ac:dyDescent="0.2">
      <c r="A14" s="179"/>
      <c r="B14" s="176"/>
      <c r="C14" s="179"/>
      <c r="D14" s="177"/>
      <c r="E14" s="177"/>
      <c r="F14" s="177"/>
      <c r="G14" s="178"/>
      <c r="H14" s="179"/>
      <c r="I14" s="180"/>
      <c r="J14" s="181"/>
      <c r="K14" s="179"/>
      <c r="L14" s="179"/>
      <c r="M14" s="122">
        <f>I14-J14</f>
        <v>0</v>
      </c>
      <c r="O14" s="261"/>
      <c r="P14" s="261"/>
      <c r="Q14" s="261"/>
      <c r="R14" s="261"/>
      <c r="S14" s="261"/>
      <c r="T14" s="261"/>
      <c r="U14" s="1"/>
    </row>
    <row r="15" spans="1:21" ht="18" customHeight="1" x14ac:dyDescent="0.2">
      <c r="A15" s="175"/>
      <c r="B15" s="176"/>
      <c r="C15" s="175"/>
      <c r="D15" s="177"/>
      <c r="E15" s="177"/>
      <c r="F15" s="177"/>
      <c r="G15" s="178"/>
      <c r="H15" s="179"/>
      <c r="I15" s="180"/>
      <c r="J15" s="180"/>
      <c r="K15" s="179"/>
      <c r="L15" s="179"/>
      <c r="M15" s="122">
        <f>I15-J15</f>
        <v>0</v>
      </c>
      <c r="O15" s="261"/>
      <c r="P15" s="261"/>
      <c r="Q15" s="261"/>
      <c r="R15" s="262"/>
      <c r="S15" s="262"/>
      <c r="T15" s="261"/>
      <c r="U15" s="1"/>
    </row>
    <row r="16" spans="1:21" ht="18" customHeight="1" x14ac:dyDescent="0.2">
      <c r="A16" s="175"/>
      <c r="B16" s="176"/>
      <c r="C16" s="175"/>
      <c r="D16" s="177"/>
      <c r="E16" s="177"/>
      <c r="F16" s="177"/>
      <c r="G16" s="178"/>
      <c r="H16" s="179"/>
      <c r="I16" s="180"/>
      <c r="J16" s="180"/>
      <c r="K16" s="179"/>
      <c r="L16" s="179"/>
      <c r="M16" s="122">
        <f>I16-J16</f>
        <v>0</v>
      </c>
      <c r="O16" s="261"/>
      <c r="P16" s="261"/>
      <c r="Q16" s="261"/>
      <c r="R16" s="262"/>
      <c r="S16" s="262"/>
      <c r="T16" s="261"/>
      <c r="U16" s="1"/>
    </row>
    <row r="17" spans="1:21" ht="18" customHeight="1" x14ac:dyDescent="0.2">
      <c r="A17" s="175"/>
      <c r="B17" s="176"/>
      <c r="C17" s="175"/>
      <c r="D17" s="177"/>
      <c r="E17" s="177"/>
      <c r="F17" s="177"/>
      <c r="G17" s="178"/>
      <c r="H17" s="179"/>
      <c r="I17" s="180"/>
      <c r="J17" s="180"/>
      <c r="K17" s="179"/>
      <c r="L17" s="179"/>
      <c r="M17" s="122">
        <f>I17-J17</f>
        <v>0</v>
      </c>
      <c r="O17" s="261"/>
      <c r="P17" s="261"/>
      <c r="Q17" s="261"/>
      <c r="R17" s="262"/>
      <c r="S17" s="262"/>
      <c r="T17" s="261"/>
      <c r="U17" s="1"/>
    </row>
    <row r="18" spans="1:21" ht="18" customHeight="1" x14ac:dyDescent="0.2">
      <c r="A18" s="175"/>
      <c r="B18" s="176"/>
      <c r="C18" s="175"/>
      <c r="D18" s="177"/>
      <c r="E18" s="177"/>
      <c r="F18" s="177"/>
      <c r="G18" s="178"/>
      <c r="H18" s="179"/>
      <c r="I18" s="180"/>
      <c r="J18" s="180"/>
      <c r="K18" s="179"/>
      <c r="L18" s="179"/>
      <c r="M18" s="122">
        <f>I18-J18</f>
        <v>0</v>
      </c>
      <c r="O18" s="261"/>
      <c r="P18" s="261"/>
      <c r="Q18" s="261"/>
      <c r="R18" s="262"/>
      <c r="S18" s="262"/>
      <c r="T18" s="261"/>
      <c r="U18" s="1"/>
    </row>
    <row r="19" spans="1:21" ht="18" customHeight="1" x14ac:dyDescent="0.2">
      <c r="A19" s="175"/>
      <c r="B19" s="176"/>
      <c r="C19" s="175"/>
      <c r="D19" s="177"/>
      <c r="E19" s="177"/>
      <c r="F19" s="177"/>
      <c r="G19" s="178"/>
      <c r="H19" s="179"/>
      <c r="I19" s="180"/>
      <c r="J19" s="180"/>
      <c r="K19" s="179"/>
      <c r="L19" s="179"/>
      <c r="M19" s="122">
        <f>I19-J19</f>
        <v>0</v>
      </c>
      <c r="O19" s="261"/>
      <c r="P19" s="261"/>
      <c r="Q19" s="261"/>
      <c r="R19" s="262"/>
      <c r="S19" s="262"/>
      <c r="T19" s="261"/>
      <c r="U19" s="1"/>
    </row>
    <row r="20" spans="1:21" ht="18" customHeight="1" x14ac:dyDescent="0.2">
      <c r="A20" s="175"/>
      <c r="B20" s="176"/>
      <c r="C20" s="175"/>
      <c r="D20" s="177"/>
      <c r="E20" s="177"/>
      <c r="F20" s="177"/>
      <c r="G20" s="178"/>
      <c r="H20" s="179"/>
      <c r="I20" s="180"/>
      <c r="J20" s="180"/>
      <c r="K20" s="179"/>
      <c r="L20" s="179"/>
      <c r="M20" s="122">
        <f>I20-J20</f>
        <v>0</v>
      </c>
      <c r="O20" s="261"/>
      <c r="P20" s="261"/>
      <c r="Q20" s="261"/>
      <c r="R20" s="262"/>
      <c r="S20" s="262"/>
      <c r="T20" s="261"/>
      <c r="U20" s="1"/>
    </row>
    <row r="21" spans="1:21" ht="18" customHeight="1" x14ac:dyDescent="0.2">
      <c r="A21" s="175"/>
      <c r="B21" s="176"/>
      <c r="C21" s="175"/>
      <c r="D21" s="177"/>
      <c r="E21" s="177"/>
      <c r="F21" s="177"/>
      <c r="G21" s="178"/>
      <c r="H21" s="179"/>
      <c r="I21" s="180"/>
      <c r="J21" s="180"/>
      <c r="K21" s="179"/>
      <c r="L21" s="179"/>
      <c r="M21" s="122">
        <f>I21-J21</f>
        <v>0</v>
      </c>
      <c r="O21" s="261"/>
      <c r="P21" s="261"/>
      <c r="Q21" s="261"/>
      <c r="R21" s="262"/>
      <c r="S21" s="262"/>
      <c r="T21" s="261"/>
      <c r="U21" s="1"/>
    </row>
    <row r="22" spans="1:21" ht="18" customHeight="1" x14ac:dyDescent="0.2">
      <c r="A22" s="175"/>
      <c r="B22" s="176"/>
      <c r="C22" s="175"/>
      <c r="D22" s="177"/>
      <c r="E22" s="177"/>
      <c r="F22" s="177"/>
      <c r="G22" s="178"/>
      <c r="H22" s="179"/>
      <c r="I22" s="180"/>
      <c r="J22" s="180"/>
      <c r="K22" s="179"/>
      <c r="L22" s="179"/>
      <c r="M22" s="122">
        <f>I22-J22</f>
        <v>0</v>
      </c>
      <c r="O22" s="261"/>
      <c r="P22" s="261"/>
      <c r="Q22" s="261"/>
      <c r="R22" s="262"/>
      <c r="S22" s="262"/>
      <c r="T22" s="261"/>
      <c r="U22" s="1"/>
    </row>
    <row r="23" spans="1:21" ht="18" customHeight="1" x14ac:dyDescent="0.2">
      <c r="A23" s="175"/>
      <c r="B23" s="176"/>
      <c r="C23" s="175"/>
      <c r="D23" s="177"/>
      <c r="E23" s="177"/>
      <c r="F23" s="177"/>
      <c r="G23" s="178"/>
      <c r="H23" s="179"/>
      <c r="I23" s="180"/>
      <c r="J23" s="180"/>
      <c r="K23" s="179"/>
      <c r="L23" s="179"/>
      <c r="M23" s="122">
        <f>I23-J23</f>
        <v>0</v>
      </c>
      <c r="O23" s="261"/>
      <c r="P23" s="261"/>
      <c r="Q23" s="261"/>
      <c r="R23" s="262"/>
      <c r="S23" s="262"/>
      <c r="T23" s="261"/>
      <c r="U23" s="1"/>
    </row>
    <row r="24" spans="1:21" ht="18" customHeight="1" x14ac:dyDescent="0.2">
      <c r="A24" s="175"/>
      <c r="B24" s="176"/>
      <c r="C24" s="175"/>
      <c r="D24" s="177"/>
      <c r="E24" s="177"/>
      <c r="F24" s="177"/>
      <c r="G24" s="178"/>
      <c r="H24" s="179"/>
      <c r="I24" s="180"/>
      <c r="J24" s="180"/>
      <c r="K24" s="179"/>
      <c r="L24" s="179"/>
      <c r="M24" s="122">
        <f>I24-J24</f>
        <v>0</v>
      </c>
      <c r="O24" s="261"/>
      <c r="P24" s="261"/>
      <c r="Q24" s="261"/>
      <c r="R24" s="262"/>
      <c r="S24" s="262"/>
      <c r="T24" s="261"/>
      <c r="U24" s="1"/>
    </row>
    <row r="25" spans="1:21" ht="18" customHeight="1" x14ac:dyDescent="0.2">
      <c r="A25" s="175"/>
      <c r="B25" s="176"/>
      <c r="C25" s="175"/>
      <c r="D25" s="177"/>
      <c r="E25" s="177"/>
      <c r="F25" s="177"/>
      <c r="G25" s="178"/>
      <c r="H25" s="179" t="s">
        <v>80</v>
      </c>
      <c r="I25" s="180"/>
      <c r="J25" s="180"/>
      <c r="K25" s="179"/>
      <c r="L25" s="179"/>
      <c r="M25" s="122">
        <f>I25-J25</f>
        <v>0</v>
      </c>
      <c r="O25" s="261"/>
      <c r="P25" s="261"/>
      <c r="Q25" s="261"/>
      <c r="R25" s="262"/>
      <c r="S25" s="262"/>
      <c r="T25" s="261"/>
      <c r="U25" s="1"/>
    </row>
    <row r="26" spans="1:21" ht="18" hidden="1" customHeight="1" x14ac:dyDescent="0.2">
      <c r="A26" s="175"/>
      <c r="B26" s="176"/>
      <c r="C26" s="175"/>
      <c r="D26" s="177"/>
      <c r="E26" s="177"/>
      <c r="F26" s="177"/>
      <c r="G26" s="178"/>
      <c r="H26" s="179"/>
      <c r="I26" s="180"/>
      <c r="J26" s="180"/>
      <c r="K26" s="179"/>
      <c r="L26" s="179"/>
      <c r="M26" s="122">
        <f>I26-J26</f>
        <v>0</v>
      </c>
      <c r="O26" s="261"/>
      <c r="P26" s="261"/>
      <c r="Q26" s="261"/>
      <c r="R26" s="262"/>
      <c r="S26" s="262"/>
      <c r="T26" s="261"/>
      <c r="U26" s="1"/>
    </row>
    <row r="27" spans="1:21" ht="18" hidden="1" customHeight="1" x14ac:dyDescent="0.2">
      <c r="A27" s="175"/>
      <c r="B27" s="176"/>
      <c r="C27" s="175"/>
      <c r="D27" s="177"/>
      <c r="E27" s="177"/>
      <c r="F27" s="177"/>
      <c r="G27" s="178"/>
      <c r="H27" s="179"/>
      <c r="I27" s="180"/>
      <c r="J27" s="180"/>
      <c r="K27" s="179"/>
      <c r="L27" s="179"/>
      <c r="M27" s="122">
        <f>I27-J27</f>
        <v>0</v>
      </c>
      <c r="O27" s="261"/>
      <c r="P27" s="261"/>
      <c r="Q27" s="261"/>
      <c r="R27" s="262"/>
      <c r="S27" s="262"/>
      <c r="T27" s="261"/>
      <c r="U27" s="1"/>
    </row>
    <row r="28" spans="1:21" ht="18" hidden="1" customHeight="1" x14ac:dyDescent="0.2">
      <c r="A28" s="125"/>
      <c r="B28" s="126"/>
      <c r="C28" s="131"/>
      <c r="D28" s="127"/>
      <c r="E28" s="127"/>
      <c r="F28" s="127"/>
      <c r="G28" s="128"/>
      <c r="H28" s="130"/>
      <c r="I28" s="129"/>
      <c r="J28" s="129"/>
      <c r="K28" s="130"/>
      <c r="L28" s="130"/>
      <c r="M28" s="122">
        <f>I28-J28</f>
        <v>0</v>
      </c>
      <c r="O28" s="261"/>
      <c r="P28" s="261"/>
      <c r="Q28" s="261"/>
      <c r="R28" s="262"/>
      <c r="S28" s="262"/>
      <c r="T28" s="261"/>
      <c r="U28" s="1"/>
    </row>
    <row r="29" spans="1:21" ht="18" hidden="1" customHeight="1" x14ac:dyDescent="0.2">
      <c r="A29" s="125"/>
      <c r="B29" s="126"/>
      <c r="C29" s="131"/>
      <c r="D29" s="127"/>
      <c r="E29" s="127"/>
      <c r="F29" s="127"/>
      <c r="G29" s="128"/>
      <c r="H29" s="130"/>
      <c r="I29" s="129"/>
      <c r="J29" s="129"/>
      <c r="K29" s="130"/>
      <c r="L29" s="130"/>
      <c r="M29" s="122">
        <f>I29-J29</f>
        <v>0</v>
      </c>
      <c r="O29" s="261"/>
      <c r="P29" s="261"/>
      <c r="Q29" s="261"/>
      <c r="R29" s="262"/>
      <c r="S29" s="262"/>
      <c r="T29" s="261"/>
      <c r="U29" s="1"/>
    </row>
    <row r="30" spans="1:21" ht="18" hidden="1" customHeight="1" x14ac:dyDescent="0.2">
      <c r="A30" s="125"/>
      <c r="B30" s="126"/>
      <c r="C30" s="131"/>
      <c r="D30" s="127"/>
      <c r="E30" s="127"/>
      <c r="F30" s="127"/>
      <c r="G30" s="128"/>
      <c r="H30" s="130"/>
      <c r="I30" s="129"/>
      <c r="J30" s="129"/>
      <c r="K30" s="130"/>
      <c r="L30" s="130"/>
      <c r="M30" s="122">
        <f>I30-J30</f>
        <v>0</v>
      </c>
      <c r="O30" s="261"/>
      <c r="P30" s="261"/>
      <c r="Q30" s="261"/>
      <c r="R30" s="262"/>
      <c r="S30" s="262"/>
      <c r="T30" s="261"/>
      <c r="U30" s="1"/>
    </row>
    <row r="31" spans="1:21" ht="18" hidden="1" customHeight="1" x14ac:dyDescent="0.2">
      <c r="A31" s="125"/>
      <c r="B31" s="126"/>
      <c r="C31" s="131"/>
      <c r="D31" s="127"/>
      <c r="E31" s="127"/>
      <c r="F31" s="127"/>
      <c r="G31" s="128"/>
      <c r="H31" s="130"/>
      <c r="I31" s="129"/>
      <c r="J31" s="129"/>
      <c r="K31" s="130"/>
      <c r="L31" s="130"/>
      <c r="M31" s="122">
        <f>I31-J31</f>
        <v>0</v>
      </c>
      <c r="O31" s="261"/>
      <c r="P31" s="261"/>
      <c r="Q31" s="261"/>
      <c r="R31" s="262"/>
      <c r="S31" s="262"/>
      <c r="T31" s="261"/>
      <c r="U31" s="1"/>
    </row>
    <row r="32" spans="1:21" ht="18" hidden="1" customHeight="1" x14ac:dyDescent="0.2">
      <c r="A32" s="125"/>
      <c r="B32" s="126"/>
      <c r="C32" s="131"/>
      <c r="D32" s="127"/>
      <c r="E32" s="127"/>
      <c r="F32" s="127"/>
      <c r="G32" s="128"/>
      <c r="H32" s="130"/>
      <c r="I32" s="129"/>
      <c r="J32" s="129"/>
      <c r="K32" s="130"/>
      <c r="L32" s="130"/>
      <c r="M32" s="122">
        <f>I32-J32</f>
        <v>0</v>
      </c>
      <c r="O32" s="261"/>
      <c r="P32" s="261"/>
      <c r="Q32" s="261"/>
      <c r="R32" s="262"/>
      <c r="S32" s="262"/>
      <c r="T32" s="261"/>
      <c r="U32" s="1"/>
    </row>
    <row r="33" spans="1:21" ht="18" hidden="1" customHeight="1" x14ac:dyDescent="0.2">
      <c r="A33" s="125"/>
      <c r="B33" s="126"/>
      <c r="C33" s="131"/>
      <c r="D33" s="127"/>
      <c r="E33" s="127"/>
      <c r="F33" s="127"/>
      <c r="G33" s="128"/>
      <c r="H33" s="130"/>
      <c r="I33" s="129"/>
      <c r="J33" s="129"/>
      <c r="K33" s="130"/>
      <c r="L33" s="130"/>
      <c r="M33" s="122">
        <f>I33-J33</f>
        <v>0</v>
      </c>
      <c r="O33" s="261"/>
      <c r="P33" s="261"/>
      <c r="Q33" s="261"/>
      <c r="R33" s="262"/>
      <c r="S33" s="262"/>
      <c r="T33" s="261"/>
      <c r="U33" s="1"/>
    </row>
    <row r="34" spans="1:21" ht="18" hidden="1" customHeight="1" x14ac:dyDescent="0.2">
      <c r="A34" s="125"/>
      <c r="B34" s="126"/>
      <c r="C34" s="131"/>
      <c r="D34" s="127"/>
      <c r="E34" s="127"/>
      <c r="F34" s="127"/>
      <c r="G34" s="128"/>
      <c r="H34" s="130"/>
      <c r="I34" s="129"/>
      <c r="J34" s="129"/>
      <c r="K34" s="130"/>
      <c r="L34" s="130"/>
      <c r="M34" s="122">
        <f>I34-J34</f>
        <v>0</v>
      </c>
      <c r="O34" s="261"/>
      <c r="P34" s="261"/>
      <c r="Q34" s="261"/>
      <c r="R34" s="262"/>
      <c r="S34" s="262"/>
      <c r="T34" s="261"/>
      <c r="U34" s="1"/>
    </row>
    <row r="35" spans="1:21" ht="18" hidden="1" customHeight="1" x14ac:dyDescent="0.2">
      <c r="A35" s="125"/>
      <c r="B35" s="126"/>
      <c r="C35" s="131"/>
      <c r="D35" s="127"/>
      <c r="E35" s="127"/>
      <c r="F35" s="127"/>
      <c r="G35" s="128"/>
      <c r="H35" s="130"/>
      <c r="I35" s="129"/>
      <c r="J35" s="129"/>
      <c r="K35" s="130"/>
      <c r="L35" s="130"/>
      <c r="M35" s="122">
        <f>I35-J35</f>
        <v>0</v>
      </c>
      <c r="O35" s="261"/>
      <c r="P35" s="261"/>
      <c r="Q35" s="261"/>
      <c r="R35" s="262"/>
      <c r="S35" s="262"/>
      <c r="T35" s="261"/>
      <c r="U35" s="1"/>
    </row>
    <row r="36" spans="1:21" ht="18" hidden="1" customHeight="1" x14ac:dyDescent="0.2">
      <c r="A36" s="125"/>
      <c r="B36" s="126"/>
      <c r="C36" s="131"/>
      <c r="D36" s="127"/>
      <c r="E36" s="127"/>
      <c r="F36" s="127"/>
      <c r="G36" s="128"/>
      <c r="H36" s="130"/>
      <c r="I36" s="129"/>
      <c r="J36" s="129"/>
      <c r="K36" s="130"/>
      <c r="L36" s="130"/>
      <c r="M36" s="122">
        <f>I36-J36</f>
        <v>0</v>
      </c>
      <c r="O36" s="261"/>
      <c r="P36" s="261"/>
      <c r="Q36" s="261"/>
      <c r="R36" s="262"/>
      <c r="S36" s="262"/>
      <c r="T36" s="261"/>
      <c r="U36" s="1"/>
    </row>
    <row r="37" spans="1:21" ht="18" hidden="1" customHeight="1" x14ac:dyDescent="0.2">
      <c r="A37" s="125"/>
      <c r="B37" s="126"/>
      <c r="C37" s="131"/>
      <c r="D37" s="127"/>
      <c r="E37" s="127"/>
      <c r="F37" s="127"/>
      <c r="G37" s="128"/>
      <c r="H37" s="130"/>
      <c r="I37" s="129"/>
      <c r="J37" s="129"/>
      <c r="K37" s="130"/>
      <c r="L37" s="130"/>
      <c r="M37" s="122">
        <f>I37-J37</f>
        <v>0</v>
      </c>
      <c r="O37" s="261"/>
      <c r="P37" s="261"/>
      <c r="Q37" s="261"/>
      <c r="R37" s="262"/>
      <c r="S37" s="262"/>
      <c r="T37" s="261"/>
      <c r="U37" s="1"/>
    </row>
    <row r="38" spans="1:21" ht="18" hidden="1" customHeight="1" x14ac:dyDescent="0.2">
      <c r="A38" s="125"/>
      <c r="B38" s="126"/>
      <c r="C38" s="131"/>
      <c r="D38" s="127"/>
      <c r="E38" s="127"/>
      <c r="F38" s="127"/>
      <c r="G38" s="128"/>
      <c r="H38" s="130"/>
      <c r="I38" s="129"/>
      <c r="J38" s="129"/>
      <c r="K38" s="130"/>
      <c r="L38" s="130"/>
      <c r="M38" s="122">
        <f>I38-J38</f>
        <v>0</v>
      </c>
      <c r="O38" s="261"/>
      <c r="P38" s="261"/>
      <c r="Q38" s="261"/>
      <c r="R38" s="262"/>
      <c r="S38" s="262"/>
      <c r="T38" s="261"/>
      <c r="U38" s="1"/>
    </row>
    <row r="39" spans="1:21" ht="18" hidden="1" customHeight="1" x14ac:dyDescent="0.2">
      <c r="A39" s="125"/>
      <c r="B39" s="126"/>
      <c r="C39" s="131"/>
      <c r="D39" s="127"/>
      <c r="E39" s="127"/>
      <c r="F39" s="127"/>
      <c r="G39" s="128"/>
      <c r="H39" s="130"/>
      <c r="I39" s="129"/>
      <c r="J39" s="129"/>
      <c r="K39" s="130"/>
      <c r="L39" s="130"/>
      <c r="M39" s="122">
        <f>I39-J39</f>
        <v>0</v>
      </c>
      <c r="O39" s="261"/>
      <c r="P39" s="261"/>
      <c r="Q39" s="261"/>
      <c r="R39" s="262"/>
      <c r="S39" s="262"/>
      <c r="T39" s="261"/>
      <c r="U39" s="1"/>
    </row>
    <row r="40" spans="1:21" ht="18" hidden="1" customHeight="1" x14ac:dyDescent="0.2">
      <c r="A40" s="125"/>
      <c r="B40" s="126"/>
      <c r="C40" s="131"/>
      <c r="D40" s="127"/>
      <c r="E40" s="127"/>
      <c r="F40" s="127"/>
      <c r="G40" s="128"/>
      <c r="H40" s="130"/>
      <c r="I40" s="129"/>
      <c r="J40" s="129"/>
      <c r="K40" s="130"/>
      <c r="L40" s="130"/>
      <c r="M40" s="122">
        <f>I40-J40</f>
        <v>0</v>
      </c>
      <c r="O40" s="261"/>
      <c r="P40" s="261"/>
      <c r="Q40" s="261"/>
      <c r="R40" s="262"/>
      <c r="S40" s="262"/>
      <c r="T40" s="261"/>
      <c r="U40" s="1"/>
    </row>
    <row r="41" spans="1:21" ht="18" hidden="1" customHeight="1" x14ac:dyDescent="0.2">
      <c r="A41" s="125"/>
      <c r="B41" s="126"/>
      <c r="C41" s="131"/>
      <c r="D41" s="127"/>
      <c r="E41" s="127"/>
      <c r="F41" s="127"/>
      <c r="G41" s="128"/>
      <c r="H41" s="130"/>
      <c r="I41" s="129"/>
      <c r="J41" s="129"/>
      <c r="K41" s="130"/>
      <c r="L41" s="130"/>
      <c r="M41" s="122">
        <f>I41-J41</f>
        <v>0</v>
      </c>
      <c r="O41" s="261"/>
      <c r="P41" s="261"/>
      <c r="Q41" s="261"/>
      <c r="R41" s="262"/>
      <c r="S41" s="262"/>
      <c r="T41" s="261"/>
      <c r="U41" s="1"/>
    </row>
    <row r="42" spans="1:21" ht="18" hidden="1" customHeight="1" x14ac:dyDescent="0.2">
      <c r="A42" s="125"/>
      <c r="B42" s="126"/>
      <c r="C42" s="131"/>
      <c r="D42" s="127"/>
      <c r="E42" s="127"/>
      <c r="F42" s="127"/>
      <c r="G42" s="128"/>
      <c r="H42" s="130"/>
      <c r="I42" s="129"/>
      <c r="J42" s="129"/>
      <c r="K42" s="130"/>
      <c r="L42" s="130"/>
      <c r="M42" s="122">
        <f>I42-J42</f>
        <v>0</v>
      </c>
      <c r="O42" s="261"/>
      <c r="P42" s="261"/>
      <c r="Q42" s="261"/>
      <c r="R42" s="262"/>
      <c r="S42" s="262"/>
      <c r="T42" s="261"/>
      <c r="U42" s="1"/>
    </row>
    <row r="43" spans="1:21" ht="18" hidden="1" customHeight="1" x14ac:dyDescent="0.2">
      <c r="A43" s="125"/>
      <c r="B43" s="126"/>
      <c r="C43" s="131"/>
      <c r="D43" s="127"/>
      <c r="E43" s="127"/>
      <c r="F43" s="127"/>
      <c r="G43" s="128"/>
      <c r="H43" s="130"/>
      <c r="I43" s="129"/>
      <c r="J43" s="129"/>
      <c r="K43" s="130"/>
      <c r="L43" s="130"/>
      <c r="M43" s="122">
        <f>I43-J43</f>
        <v>0</v>
      </c>
      <c r="O43" s="261"/>
      <c r="P43" s="261"/>
      <c r="Q43" s="261"/>
      <c r="R43" s="262"/>
      <c r="S43" s="262"/>
      <c r="T43" s="261"/>
      <c r="U43" s="1"/>
    </row>
    <row r="44" spans="1:21" ht="18" hidden="1" customHeight="1" x14ac:dyDescent="0.2">
      <c r="A44" s="125"/>
      <c r="B44" s="126"/>
      <c r="C44" s="131"/>
      <c r="D44" s="127"/>
      <c r="E44" s="127"/>
      <c r="F44" s="127"/>
      <c r="G44" s="128"/>
      <c r="H44" s="130"/>
      <c r="I44" s="129"/>
      <c r="J44" s="129"/>
      <c r="K44" s="130"/>
      <c r="L44" s="130"/>
      <c r="M44" s="122">
        <f>I44-J44</f>
        <v>0</v>
      </c>
      <c r="O44" s="261"/>
      <c r="P44" s="261"/>
      <c r="Q44" s="261"/>
      <c r="R44" s="262"/>
      <c r="S44" s="262"/>
      <c r="T44" s="261"/>
      <c r="U44" s="1"/>
    </row>
    <row r="45" spans="1:21" ht="18" hidden="1" customHeight="1" x14ac:dyDescent="0.2">
      <c r="A45" s="125"/>
      <c r="B45" s="126"/>
      <c r="C45" s="131"/>
      <c r="D45" s="127"/>
      <c r="E45" s="127"/>
      <c r="F45" s="127"/>
      <c r="G45" s="128"/>
      <c r="H45" s="130"/>
      <c r="I45" s="129"/>
      <c r="J45" s="129"/>
      <c r="K45" s="130"/>
      <c r="L45" s="130"/>
      <c r="M45" s="122">
        <f>I45-J45</f>
        <v>0</v>
      </c>
      <c r="O45" s="261"/>
      <c r="P45" s="261"/>
      <c r="Q45" s="261"/>
      <c r="R45" s="262"/>
      <c r="S45" s="262"/>
      <c r="T45" s="261"/>
      <c r="U45" s="1"/>
    </row>
    <row r="46" spans="1:21" ht="18" hidden="1" customHeight="1" x14ac:dyDescent="0.2">
      <c r="A46" s="125"/>
      <c r="B46" s="126"/>
      <c r="C46" s="131"/>
      <c r="D46" s="127"/>
      <c r="E46" s="127"/>
      <c r="F46" s="127"/>
      <c r="G46" s="128"/>
      <c r="H46" s="130"/>
      <c r="I46" s="129"/>
      <c r="J46" s="129"/>
      <c r="K46" s="130"/>
      <c r="L46" s="130"/>
      <c r="M46" s="122">
        <f>I46-J46</f>
        <v>0</v>
      </c>
      <c r="O46" s="261"/>
      <c r="P46" s="261"/>
      <c r="Q46" s="261"/>
      <c r="R46" s="262"/>
      <c r="S46" s="262"/>
      <c r="T46" s="261"/>
      <c r="U46" s="1"/>
    </row>
    <row r="47" spans="1:21" ht="18" hidden="1" customHeight="1" x14ac:dyDescent="0.2">
      <c r="A47" s="125"/>
      <c r="B47" s="126"/>
      <c r="C47" s="131"/>
      <c r="D47" s="127"/>
      <c r="E47" s="127"/>
      <c r="F47" s="127"/>
      <c r="G47" s="128"/>
      <c r="H47" s="130"/>
      <c r="I47" s="129"/>
      <c r="J47" s="129"/>
      <c r="K47" s="130"/>
      <c r="L47" s="130"/>
      <c r="M47" s="122">
        <f>I47-J47</f>
        <v>0</v>
      </c>
      <c r="O47" s="261"/>
      <c r="P47" s="261"/>
      <c r="Q47" s="261"/>
      <c r="R47" s="262"/>
      <c r="S47" s="262"/>
      <c r="T47" s="261"/>
      <c r="U47" s="1"/>
    </row>
    <row r="48" spans="1:21" ht="18" hidden="1" customHeight="1" x14ac:dyDescent="0.2">
      <c r="A48" s="125"/>
      <c r="B48" s="126"/>
      <c r="C48" s="131"/>
      <c r="D48" s="127"/>
      <c r="E48" s="127"/>
      <c r="F48" s="127"/>
      <c r="G48" s="128"/>
      <c r="H48" s="130"/>
      <c r="I48" s="129"/>
      <c r="J48" s="129"/>
      <c r="K48" s="130"/>
      <c r="L48" s="130"/>
      <c r="M48" s="122">
        <f>I48-J48</f>
        <v>0</v>
      </c>
      <c r="O48" s="261"/>
      <c r="P48" s="261"/>
      <c r="Q48" s="261"/>
      <c r="R48" s="262"/>
      <c r="S48" s="262"/>
      <c r="T48" s="261"/>
      <c r="U48" s="1"/>
    </row>
    <row r="49" spans="1:21" ht="18" hidden="1" customHeight="1" x14ac:dyDescent="0.2">
      <c r="A49" s="125"/>
      <c r="B49" s="126"/>
      <c r="C49" s="131"/>
      <c r="D49" s="127"/>
      <c r="E49" s="127"/>
      <c r="F49" s="127"/>
      <c r="G49" s="128"/>
      <c r="H49" s="130"/>
      <c r="I49" s="129"/>
      <c r="J49" s="129"/>
      <c r="K49" s="130"/>
      <c r="L49" s="130"/>
      <c r="M49" s="122">
        <f>I49-J49</f>
        <v>0</v>
      </c>
      <c r="O49" s="261"/>
      <c r="P49" s="261"/>
      <c r="Q49" s="261"/>
      <c r="R49" s="262"/>
      <c r="S49" s="262"/>
      <c r="T49" s="261"/>
      <c r="U49" s="1"/>
    </row>
    <row r="50" spans="1:21" ht="18" hidden="1" customHeight="1" x14ac:dyDescent="0.2">
      <c r="A50" s="125"/>
      <c r="B50" s="126"/>
      <c r="C50" s="131"/>
      <c r="D50" s="127"/>
      <c r="E50" s="127"/>
      <c r="F50" s="127"/>
      <c r="G50" s="128"/>
      <c r="H50" s="130"/>
      <c r="I50" s="129"/>
      <c r="J50" s="129"/>
      <c r="K50" s="130"/>
      <c r="L50" s="130"/>
      <c r="M50" s="122">
        <f>I50-J50</f>
        <v>0</v>
      </c>
      <c r="O50" s="261"/>
      <c r="P50" s="261"/>
      <c r="Q50" s="261"/>
      <c r="R50" s="262"/>
      <c r="S50" s="262"/>
      <c r="T50" s="261"/>
      <c r="U50" s="1"/>
    </row>
    <row r="51" spans="1:21" ht="18" hidden="1" customHeight="1" x14ac:dyDescent="0.2">
      <c r="A51" s="125"/>
      <c r="B51" s="126"/>
      <c r="C51" s="131"/>
      <c r="D51" s="127"/>
      <c r="E51" s="127"/>
      <c r="F51" s="127"/>
      <c r="G51" s="128"/>
      <c r="H51" s="130"/>
      <c r="I51" s="129"/>
      <c r="J51" s="129"/>
      <c r="K51" s="130"/>
      <c r="L51" s="130"/>
      <c r="M51" s="122">
        <f>I51-J51</f>
        <v>0</v>
      </c>
      <c r="O51" s="261"/>
      <c r="P51" s="261"/>
      <c r="Q51" s="261"/>
      <c r="R51" s="262"/>
      <c r="S51" s="262"/>
      <c r="T51" s="261"/>
      <c r="U51" s="1"/>
    </row>
    <row r="52" spans="1:21" ht="18" hidden="1" customHeight="1" x14ac:dyDescent="0.2">
      <c r="A52" s="125"/>
      <c r="B52" s="126"/>
      <c r="C52" s="131"/>
      <c r="D52" s="127"/>
      <c r="E52" s="127"/>
      <c r="F52" s="127"/>
      <c r="G52" s="128"/>
      <c r="H52" s="130"/>
      <c r="I52" s="129"/>
      <c r="J52" s="129"/>
      <c r="K52" s="130"/>
      <c r="L52" s="130"/>
      <c r="M52" s="122">
        <f>I52-J52</f>
        <v>0</v>
      </c>
      <c r="O52" s="261"/>
      <c r="P52" s="261"/>
      <c r="Q52" s="261"/>
      <c r="R52" s="262"/>
      <c r="S52" s="262"/>
      <c r="T52" s="261"/>
      <c r="U52" s="1"/>
    </row>
    <row r="53" spans="1:21" ht="18" hidden="1" customHeight="1" x14ac:dyDescent="0.2">
      <c r="A53" s="125"/>
      <c r="B53" s="126"/>
      <c r="C53" s="131"/>
      <c r="D53" s="127"/>
      <c r="E53" s="127"/>
      <c r="F53" s="127"/>
      <c r="G53" s="128"/>
      <c r="H53" s="130"/>
      <c r="I53" s="129"/>
      <c r="J53" s="129"/>
      <c r="K53" s="130"/>
      <c r="L53" s="130"/>
      <c r="M53" s="122">
        <f>I53-J53</f>
        <v>0</v>
      </c>
      <c r="O53" s="261"/>
      <c r="P53" s="261"/>
      <c r="Q53" s="261"/>
      <c r="R53" s="262"/>
      <c r="S53" s="262"/>
      <c r="T53" s="261"/>
      <c r="U53" s="1"/>
    </row>
    <row r="54" spans="1:21" ht="18" hidden="1" customHeight="1" x14ac:dyDescent="0.2">
      <c r="A54" s="125"/>
      <c r="B54" s="126"/>
      <c r="C54" s="131"/>
      <c r="D54" s="127"/>
      <c r="E54" s="127"/>
      <c r="F54" s="127"/>
      <c r="G54" s="128"/>
      <c r="H54" s="130"/>
      <c r="I54" s="129"/>
      <c r="J54" s="129"/>
      <c r="K54" s="130"/>
      <c r="L54" s="130"/>
      <c r="M54" s="122">
        <f>I54-J54</f>
        <v>0</v>
      </c>
      <c r="O54" s="261"/>
      <c r="P54" s="261"/>
      <c r="Q54" s="261"/>
      <c r="R54" s="262"/>
      <c r="S54" s="262"/>
      <c r="T54" s="261"/>
      <c r="U54" s="1"/>
    </row>
    <row r="55" spans="1:21" ht="18" hidden="1" customHeight="1" x14ac:dyDescent="0.2">
      <c r="A55" s="125"/>
      <c r="B55" s="126"/>
      <c r="C55" s="131"/>
      <c r="D55" s="127"/>
      <c r="E55" s="127"/>
      <c r="F55" s="127"/>
      <c r="G55" s="128"/>
      <c r="H55" s="130"/>
      <c r="I55" s="129"/>
      <c r="J55" s="129"/>
      <c r="K55" s="130"/>
      <c r="L55" s="130"/>
      <c r="M55" s="122">
        <f>I55-J55</f>
        <v>0</v>
      </c>
      <c r="O55" s="261"/>
      <c r="P55" s="261"/>
      <c r="Q55" s="261"/>
      <c r="R55" s="262"/>
      <c r="S55" s="262"/>
      <c r="T55" s="261"/>
      <c r="U55" s="1"/>
    </row>
    <row r="56" spans="1:21" ht="18" hidden="1" customHeight="1" x14ac:dyDescent="0.2">
      <c r="A56" s="125"/>
      <c r="B56" s="126"/>
      <c r="C56" s="131"/>
      <c r="D56" s="127"/>
      <c r="E56" s="127"/>
      <c r="F56" s="127"/>
      <c r="G56" s="128"/>
      <c r="H56" s="130"/>
      <c r="I56" s="129"/>
      <c r="J56" s="129"/>
      <c r="K56" s="130"/>
      <c r="L56" s="130"/>
      <c r="M56" s="122">
        <f>I56-J56</f>
        <v>0</v>
      </c>
      <c r="O56" s="261"/>
      <c r="P56" s="261"/>
      <c r="Q56" s="261"/>
      <c r="R56" s="262"/>
      <c r="S56" s="262"/>
      <c r="T56" s="261"/>
      <c r="U56" s="1"/>
    </row>
    <row r="57" spans="1:21" ht="18" hidden="1" customHeight="1" x14ac:dyDescent="0.2">
      <c r="A57" s="125"/>
      <c r="B57" s="126"/>
      <c r="C57" s="131"/>
      <c r="D57" s="127"/>
      <c r="E57" s="127"/>
      <c r="F57" s="127"/>
      <c r="G57" s="128"/>
      <c r="H57" s="130"/>
      <c r="I57" s="129"/>
      <c r="J57" s="129"/>
      <c r="K57" s="130"/>
      <c r="L57" s="130"/>
      <c r="M57" s="122">
        <f>I57-J57</f>
        <v>0</v>
      </c>
      <c r="O57" s="261"/>
      <c r="P57" s="261"/>
      <c r="Q57" s="261"/>
      <c r="R57" s="262"/>
      <c r="S57" s="262"/>
      <c r="T57" s="261"/>
      <c r="U57" s="1"/>
    </row>
    <row r="58" spans="1:21" ht="18" hidden="1" customHeight="1" x14ac:dyDescent="0.2">
      <c r="A58" s="125"/>
      <c r="B58" s="126"/>
      <c r="C58" s="131"/>
      <c r="D58" s="127"/>
      <c r="E58" s="127"/>
      <c r="F58" s="127"/>
      <c r="G58" s="128"/>
      <c r="H58" s="130"/>
      <c r="I58" s="129"/>
      <c r="J58" s="129"/>
      <c r="K58" s="130"/>
      <c r="L58" s="130"/>
      <c r="M58" s="122">
        <f>I58-J58</f>
        <v>0</v>
      </c>
      <c r="O58" s="261"/>
      <c r="P58" s="261"/>
      <c r="Q58" s="261"/>
      <c r="R58" s="262"/>
      <c r="S58" s="262"/>
      <c r="T58" s="261"/>
      <c r="U58" s="1"/>
    </row>
    <row r="59" spans="1:21" ht="18" hidden="1" customHeight="1" x14ac:dyDescent="0.2">
      <c r="A59" s="125"/>
      <c r="B59" s="126"/>
      <c r="C59" s="131"/>
      <c r="D59" s="127"/>
      <c r="E59" s="127"/>
      <c r="F59" s="127"/>
      <c r="G59" s="128"/>
      <c r="H59" s="130"/>
      <c r="I59" s="129"/>
      <c r="J59" s="129"/>
      <c r="K59" s="130"/>
      <c r="L59" s="130"/>
      <c r="M59" s="122">
        <f>I59-J59</f>
        <v>0</v>
      </c>
      <c r="O59" s="261"/>
      <c r="P59" s="261"/>
      <c r="Q59" s="261"/>
      <c r="R59" s="262"/>
      <c r="S59" s="262"/>
      <c r="T59" s="261"/>
      <c r="U59" s="1"/>
    </row>
    <row r="60" spans="1:21" ht="18" hidden="1" customHeight="1" x14ac:dyDescent="0.2">
      <c r="A60" s="125"/>
      <c r="B60" s="126"/>
      <c r="C60" s="131"/>
      <c r="D60" s="127"/>
      <c r="E60" s="127"/>
      <c r="F60" s="127"/>
      <c r="G60" s="128"/>
      <c r="H60" s="130"/>
      <c r="I60" s="129"/>
      <c r="J60" s="129"/>
      <c r="K60" s="130"/>
      <c r="L60" s="130"/>
      <c r="M60" s="122">
        <f>I60-J60</f>
        <v>0</v>
      </c>
      <c r="O60" s="261"/>
      <c r="P60" s="261"/>
      <c r="Q60" s="261"/>
      <c r="R60" s="262"/>
      <c r="S60" s="262"/>
      <c r="T60" s="261"/>
      <c r="U60" s="1"/>
    </row>
    <row r="61" spans="1:21" ht="18" hidden="1" customHeight="1" x14ac:dyDescent="0.2">
      <c r="A61" s="125"/>
      <c r="B61" s="126"/>
      <c r="C61" s="131"/>
      <c r="D61" s="127"/>
      <c r="E61" s="127"/>
      <c r="F61" s="127"/>
      <c r="G61" s="128"/>
      <c r="H61" s="130"/>
      <c r="I61" s="129"/>
      <c r="J61" s="129"/>
      <c r="K61" s="130"/>
      <c r="L61" s="130"/>
      <c r="M61" s="122">
        <f>I61-J61</f>
        <v>0</v>
      </c>
      <c r="O61" s="261"/>
      <c r="P61" s="261"/>
      <c r="Q61" s="261"/>
      <c r="R61" s="262"/>
      <c r="S61" s="262"/>
      <c r="T61" s="261"/>
      <c r="U61" s="1"/>
    </row>
    <row r="62" spans="1:21" ht="18" hidden="1" customHeight="1" x14ac:dyDescent="0.2">
      <c r="A62" s="125"/>
      <c r="B62" s="126"/>
      <c r="C62" s="131"/>
      <c r="D62" s="127"/>
      <c r="E62" s="127"/>
      <c r="F62" s="127"/>
      <c r="G62" s="128"/>
      <c r="H62" s="130"/>
      <c r="I62" s="129"/>
      <c r="J62" s="129"/>
      <c r="K62" s="130"/>
      <c r="L62" s="130"/>
      <c r="M62" s="122">
        <f>I62-J62</f>
        <v>0</v>
      </c>
      <c r="O62" s="261"/>
      <c r="P62" s="261"/>
      <c r="Q62" s="261"/>
      <c r="R62" s="262"/>
      <c r="S62" s="262"/>
      <c r="T62" s="261"/>
      <c r="U62" s="1"/>
    </row>
    <row r="63" spans="1:21" ht="18" hidden="1" customHeight="1" x14ac:dyDescent="0.2">
      <c r="A63" s="125"/>
      <c r="B63" s="126"/>
      <c r="C63" s="131"/>
      <c r="D63" s="127"/>
      <c r="E63" s="127"/>
      <c r="F63" s="127"/>
      <c r="G63" s="128"/>
      <c r="H63" s="130"/>
      <c r="I63" s="129"/>
      <c r="J63" s="129"/>
      <c r="K63" s="130"/>
      <c r="L63" s="130"/>
      <c r="M63" s="122">
        <f>I63-J63</f>
        <v>0</v>
      </c>
      <c r="O63" s="261"/>
      <c r="P63" s="261"/>
      <c r="Q63" s="261"/>
      <c r="R63" s="262"/>
      <c r="S63" s="262"/>
      <c r="T63" s="261"/>
      <c r="U63" s="1"/>
    </row>
    <row r="64" spans="1:21" ht="18" hidden="1" customHeight="1" x14ac:dyDescent="0.2">
      <c r="A64" s="125"/>
      <c r="B64" s="126"/>
      <c r="C64" s="131"/>
      <c r="D64" s="127"/>
      <c r="E64" s="127"/>
      <c r="F64" s="127"/>
      <c r="G64" s="128"/>
      <c r="H64" s="130"/>
      <c r="I64" s="129"/>
      <c r="J64" s="129"/>
      <c r="K64" s="130"/>
      <c r="L64" s="130"/>
      <c r="M64" s="122">
        <f>I64-J64</f>
        <v>0</v>
      </c>
      <c r="O64" s="261"/>
      <c r="P64" s="261"/>
      <c r="Q64" s="261"/>
      <c r="R64" s="262"/>
      <c r="S64" s="262"/>
      <c r="T64" s="261"/>
      <c r="U64" s="1"/>
    </row>
    <row r="65" spans="1:21" ht="18" hidden="1" customHeight="1" x14ac:dyDescent="0.2">
      <c r="A65" s="125"/>
      <c r="B65" s="126"/>
      <c r="C65" s="131"/>
      <c r="D65" s="127"/>
      <c r="E65" s="127"/>
      <c r="F65" s="127"/>
      <c r="G65" s="128"/>
      <c r="H65" s="130"/>
      <c r="I65" s="129"/>
      <c r="J65" s="129"/>
      <c r="K65" s="130"/>
      <c r="L65" s="130"/>
      <c r="M65" s="122">
        <f>I65-J65</f>
        <v>0</v>
      </c>
      <c r="O65" s="261"/>
      <c r="P65" s="261"/>
      <c r="Q65" s="261"/>
      <c r="R65" s="262"/>
      <c r="S65" s="262"/>
      <c r="T65" s="261"/>
      <c r="U65" s="1"/>
    </row>
    <row r="66" spans="1:21" ht="18" hidden="1" customHeight="1" x14ac:dyDescent="0.2">
      <c r="A66" s="125"/>
      <c r="B66" s="126"/>
      <c r="C66" s="131"/>
      <c r="D66" s="127"/>
      <c r="E66" s="127"/>
      <c r="F66" s="127"/>
      <c r="G66" s="128"/>
      <c r="H66" s="130"/>
      <c r="I66" s="129"/>
      <c r="J66" s="129"/>
      <c r="K66" s="130"/>
      <c r="L66" s="130"/>
      <c r="M66" s="122">
        <f>I66-J66</f>
        <v>0</v>
      </c>
      <c r="O66" s="261"/>
      <c r="P66" s="261"/>
      <c r="Q66" s="261"/>
      <c r="R66" s="262"/>
      <c r="S66" s="262"/>
      <c r="T66" s="261"/>
      <c r="U66" s="1"/>
    </row>
    <row r="67" spans="1:21" ht="18" hidden="1" customHeight="1" x14ac:dyDescent="0.2">
      <c r="A67" s="125"/>
      <c r="B67" s="126"/>
      <c r="C67" s="131"/>
      <c r="D67" s="127"/>
      <c r="E67" s="127"/>
      <c r="F67" s="127"/>
      <c r="G67" s="128"/>
      <c r="H67" s="130"/>
      <c r="I67" s="129"/>
      <c r="J67" s="129"/>
      <c r="K67" s="130"/>
      <c r="L67" s="130"/>
      <c r="M67" s="122">
        <f>I67-J67</f>
        <v>0</v>
      </c>
      <c r="O67" s="261"/>
      <c r="P67" s="261"/>
      <c r="Q67" s="261"/>
      <c r="R67" s="262"/>
      <c r="S67" s="262"/>
      <c r="T67" s="261"/>
      <c r="U67" s="1"/>
    </row>
    <row r="68" spans="1:21" ht="18" hidden="1" customHeight="1" x14ac:dyDescent="0.2">
      <c r="A68" s="125"/>
      <c r="B68" s="126"/>
      <c r="C68" s="131"/>
      <c r="D68" s="127"/>
      <c r="E68" s="127"/>
      <c r="F68" s="127"/>
      <c r="G68" s="128"/>
      <c r="H68" s="130"/>
      <c r="I68" s="129"/>
      <c r="J68" s="129"/>
      <c r="K68" s="130"/>
      <c r="L68" s="130"/>
      <c r="M68" s="122">
        <f>I68-J68</f>
        <v>0</v>
      </c>
      <c r="O68" s="261"/>
      <c r="P68" s="261"/>
      <c r="Q68" s="261"/>
      <c r="R68" s="262"/>
      <c r="S68" s="262"/>
      <c r="T68" s="261"/>
      <c r="U68" s="1"/>
    </row>
    <row r="69" spans="1:21" ht="18" hidden="1" customHeight="1" x14ac:dyDescent="0.2">
      <c r="A69" s="125"/>
      <c r="B69" s="126"/>
      <c r="C69" s="131"/>
      <c r="D69" s="127"/>
      <c r="E69" s="127"/>
      <c r="F69" s="127"/>
      <c r="G69" s="128"/>
      <c r="H69" s="130"/>
      <c r="I69" s="129"/>
      <c r="J69" s="129"/>
      <c r="K69" s="130"/>
      <c r="L69" s="130"/>
      <c r="M69" s="122">
        <f>I69-J69</f>
        <v>0</v>
      </c>
      <c r="O69" s="261"/>
      <c r="P69" s="261"/>
      <c r="Q69" s="261"/>
      <c r="R69" s="262"/>
      <c r="S69" s="262"/>
      <c r="T69" s="261"/>
      <c r="U69" s="1"/>
    </row>
    <row r="70" spans="1:21" ht="18" hidden="1" customHeight="1" x14ac:dyDescent="0.2">
      <c r="A70" s="125"/>
      <c r="B70" s="126"/>
      <c r="C70" s="131"/>
      <c r="D70" s="127"/>
      <c r="E70" s="127"/>
      <c r="F70" s="127"/>
      <c r="G70" s="128"/>
      <c r="H70" s="130"/>
      <c r="I70" s="129"/>
      <c r="J70" s="129"/>
      <c r="K70" s="130"/>
      <c r="L70" s="130"/>
      <c r="M70" s="122">
        <f>I70-J70</f>
        <v>0</v>
      </c>
      <c r="O70" s="261"/>
      <c r="P70" s="261"/>
      <c r="Q70" s="261"/>
      <c r="R70" s="262"/>
      <c r="S70" s="262"/>
      <c r="T70" s="261"/>
      <c r="U70" s="1"/>
    </row>
    <row r="71" spans="1:21" ht="18" hidden="1" customHeight="1" x14ac:dyDescent="0.2">
      <c r="A71" s="125"/>
      <c r="B71" s="126"/>
      <c r="C71" s="131"/>
      <c r="D71" s="127"/>
      <c r="E71" s="127"/>
      <c r="F71" s="127"/>
      <c r="G71" s="128"/>
      <c r="H71" s="130"/>
      <c r="I71" s="129"/>
      <c r="J71" s="129"/>
      <c r="K71" s="130"/>
      <c r="L71" s="130"/>
      <c r="M71" s="122">
        <f>I71-J71</f>
        <v>0</v>
      </c>
      <c r="O71" s="261"/>
      <c r="P71" s="261"/>
      <c r="Q71" s="261"/>
      <c r="R71" s="262"/>
      <c r="S71" s="262"/>
      <c r="T71" s="261"/>
      <c r="U71" s="1"/>
    </row>
    <row r="72" spans="1:21" ht="18" hidden="1" customHeight="1" x14ac:dyDescent="0.2">
      <c r="A72" s="125"/>
      <c r="B72" s="126"/>
      <c r="C72" s="131"/>
      <c r="D72" s="127"/>
      <c r="E72" s="127"/>
      <c r="F72" s="127"/>
      <c r="G72" s="128"/>
      <c r="H72" s="130"/>
      <c r="I72" s="129"/>
      <c r="J72" s="129"/>
      <c r="K72" s="130"/>
      <c r="L72" s="130"/>
      <c r="M72" s="122">
        <f>I72-J72</f>
        <v>0</v>
      </c>
      <c r="O72" s="261"/>
      <c r="P72" s="261"/>
      <c r="Q72" s="261"/>
      <c r="R72" s="262"/>
      <c r="S72" s="262"/>
      <c r="T72" s="261"/>
      <c r="U72" s="1"/>
    </row>
    <row r="73" spans="1:21" ht="18" hidden="1" customHeight="1" x14ac:dyDescent="0.2">
      <c r="A73" s="125"/>
      <c r="B73" s="126"/>
      <c r="C73" s="131"/>
      <c r="D73" s="127"/>
      <c r="E73" s="127"/>
      <c r="F73" s="127"/>
      <c r="G73" s="128"/>
      <c r="H73" s="130"/>
      <c r="I73" s="129"/>
      <c r="J73" s="129"/>
      <c r="K73" s="130"/>
      <c r="L73" s="130"/>
      <c r="M73" s="122">
        <f>I73-J73</f>
        <v>0</v>
      </c>
      <c r="O73" s="261"/>
      <c r="P73" s="261"/>
      <c r="Q73" s="261"/>
      <c r="R73" s="262"/>
      <c r="S73" s="262"/>
      <c r="T73" s="261"/>
      <c r="U73" s="1"/>
    </row>
    <row r="74" spans="1:21" ht="18" hidden="1" customHeight="1" x14ac:dyDescent="0.2">
      <c r="A74" s="125"/>
      <c r="B74" s="126"/>
      <c r="C74" s="131"/>
      <c r="D74" s="127"/>
      <c r="E74" s="127"/>
      <c r="F74" s="127"/>
      <c r="G74" s="128"/>
      <c r="H74" s="130"/>
      <c r="I74" s="129"/>
      <c r="J74" s="129"/>
      <c r="K74" s="130"/>
      <c r="L74" s="130"/>
      <c r="M74" s="122">
        <f>I74-J74</f>
        <v>0</v>
      </c>
      <c r="O74" s="261"/>
      <c r="P74" s="261"/>
      <c r="Q74" s="261"/>
      <c r="R74" s="262"/>
      <c r="S74" s="262"/>
      <c r="T74" s="261"/>
      <c r="U74" s="1"/>
    </row>
    <row r="75" spans="1:21" ht="18" hidden="1" customHeight="1" x14ac:dyDescent="0.2">
      <c r="A75" s="125"/>
      <c r="B75" s="126"/>
      <c r="C75" s="131"/>
      <c r="D75" s="127"/>
      <c r="E75" s="127"/>
      <c r="F75" s="127"/>
      <c r="G75" s="128"/>
      <c r="H75" s="130"/>
      <c r="I75" s="129"/>
      <c r="J75" s="129"/>
      <c r="K75" s="130"/>
      <c r="L75" s="130"/>
      <c r="M75" s="122">
        <f>I75-J75</f>
        <v>0</v>
      </c>
      <c r="O75" s="261"/>
      <c r="P75" s="261"/>
      <c r="Q75" s="261"/>
      <c r="R75" s="262"/>
      <c r="S75" s="262"/>
      <c r="T75" s="261"/>
      <c r="U75" s="1"/>
    </row>
    <row r="76" spans="1:21" ht="18" hidden="1" customHeight="1" x14ac:dyDescent="0.2">
      <c r="A76" s="125"/>
      <c r="B76" s="126"/>
      <c r="C76" s="131"/>
      <c r="D76" s="127"/>
      <c r="E76" s="127"/>
      <c r="F76" s="127"/>
      <c r="G76" s="128"/>
      <c r="H76" s="130"/>
      <c r="I76" s="129"/>
      <c r="J76" s="129"/>
      <c r="K76" s="130"/>
      <c r="L76" s="130"/>
      <c r="M76" s="122">
        <f>I76-J76</f>
        <v>0</v>
      </c>
      <c r="O76" s="261"/>
      <c r="P76" s="261"/>
      <c r="Q76" s="261"/>
      <c r="R76" s="262"/>
      <c r="S76" s="262"/>
      <c r="T76" s="261"/>
      <c r="U76" s="1"/>
    </row>
    <row r="77" spans="1:21" ht="18" hidden="1" customHeight="1" x14ac:dyDescent="0.2">
      <c r="A77" s="125"/>
      <c r="B77" s="126"/>
      <c r="C77" s="131"/>
      <c r="D77" s="127"/>
      <c r="E77" s="127"/>
      <c r="F77" s="127"/>
      <c r="G77" s="128"/>
      <c r="H77" s="130"/>
      <c r="I77" s="129"/>
      <c r="J77" s="129"/>
      <c r="K77" s="130"/>
      <c r="L77" s="130"/>
      <c r="M77" s="122">
        <f>I77-J77</f>
        <v>0</v>
      </c>
      <c r="O77" s="261"/>
      <c r="P77" s="261"/>
      <c r="Q77" s="261"/>
      <c r="R77" s="262"/>
      <c r="S77" s="262"/>
      <c r="T77" s="261"/>
      <c r="U77" s="1"/>
    </row>
    <row r="78" spans="1:21" ht="18" hidden="1" customHeight="1" x14ac:dyDescent="0.2">
      <c r="A78" s="125"/>
      <c r="B78" s="126"/>
      <c r="C78" s="131"/>
      <c r="D78" s="127"/>
      <c r="E78" s="127"/>
      <c r="F78" s="127"/>
      <c r="G78" s="128"/>
      <c r="H78" s="130"/>
      <c r="I78" s="129"/>
      <c r="J78" s="129"/>
      <c r="K78" s="130"/>
      <c r="L78" s="130"/>
      <c r="M78" s="122">
        <f>I78-J78</f>
        <v>0</v>
      </c>
      <c r="O78" s="261"/>
      <c r="P78" s="261"/>
      <c r="Q78" s="261"/>
      <c r="R78" s="262"/>
      <c r="S78" s="262"/>
      <c r="T78" s="261"/>
      <c r="U78" s="1"/>
    </row>
    <row r="79" spans="1:21" ht="18" hidden="1" customHeight="1" x14ac:dyDescent="0.2">
      <c r="A79" s="125"/>
      <c r="B79" s="126"/>
      <c r="C79" s="131"/>
      <c r="D79" s="127"/>
      <c r="E79" s="127"/>
      <c r="F79" s="127"/>
      <c r="G79" s="128"/>
      <c r="H79" s="130"/>
      <c r="I79" s="129"/>
      <c r="J79" s="129"/>
      <c r="K79" s="130"/>
      <c r="L79" s="130"/>
      <c r="M79" s="122">
        <f>I79-J79</f>
        <v>0</v>
      </c>
      <c r="O79" s="261"/>
      <c r="P79" s="261"/>
      <c r="Q79" s="261"/>
      <c r="R79" s="262"/>
      <c r="S79" s="262"/>
      <c r="T79" s="261"/>
      <c r="U79" s="1"/>
    </row>
    <row r="80" spans="1:21" ht="18" hidden="1" customHeight="1" x14ac:dyDescent="0.2">
      <c r="A80" s="125"/>
      <c r="B80" s="126"/>
      <c r="C80" s="131"/>
      <c r="D80" s="127"/>
      <c r="E80" s="127"/>
      <c r="F80" s="127"/>
      <c r="G80" s="128"/>
      <c r="H80" s="130"/>
      <c r="I80" s="129"/>
      <c r="J80" s="129"/>
      <c r="K80" s="130"/>
      <c r="L80" s="130"/>
      <c r="M80" s="122">
        <f>I80-J80</f>
        <v>0</v>
      </c>
      <c r="O80" s="261"/>
      <c r="P80" s="261"/>
      <c r="Q80" s="261"/>
      <c r="R80" s="262"/>
      <c r="S80" s="262"/>
      <c r="T80" s="261"/>
      <c r="U80" s="1"/>
    </row>
    <row r="81" spans="1:21" ht="18" hidden="1" customHeight="1" x14ac:dyDescent="0.2">
      <c r="A81" s="125"/>
      <c r="B81" s="126"/>
      <c r="C81" s="131"/>
      <c r="D81" s="127"/>
      <c r="E81" s="127"/>
      <c r="F81" s="127"/>
      <c r="G81" s="128"/>
      <c r="H81" s="130"/>
      <c r="I81" s="129"/>
      <c r="J81" s="129"/>
      <c r="K81" s="130"/>
      <c r="L81" s="130"/>
      <c r="M81" s="122">
        <f>I81-J81</f>
        <v>0</v>
      </c>
      <c r="O81" s="261"/>
      <c r="P81" s="261"/>
      <c r="Q81" s="261"/>
      <c r="R81" s="262"/>
      <c r="S81" s="262"/>
      <c r="T81" s="261"/>
      <c r="U81" s="1"/>
    </row>
    <row r="82" spans="1:21" ht="18" hidden="1" customHeight="1" x14ac:dyDescent="0.2">
      <c r="A82" s="125"/>
      <c r="B82" s="126"/>
      <c r="C82" s="131"/>
      <c r="D82" s="127"/>
      <c r="E82" s="127"/>
      <c r="F82" s="127"/>
      <c r="G82" s="128"/>
      <c r="H82" s="130"/>
      <c r="I82" s="129"/>
      <c r="J82" s="129"/>
      <c r="K82" s="130"/>
      <c r="L82" s="130"/>
      <c r="M82" s="122">
        <f>I82-J82</f>
        <v>0</v>
      </c>
      <c r="O82" s="261"/>
      <c r="P82" s="261"/>
      <c r="Q82" s="261"/>
      <c r="R82" s="262"/>
      <c r="S82" s="262"/>
      <c r="T82" s="261"/>
      <c r="U82" s="1"/>
    </row>
    <row r="83" spans="1:21" ht="18" hidden="1" customHeight="1" x14ac:dyDescent="0.2">
      <c r="A83" s="125"/>
      <c r="B83" s="126"/>
      <c r="C83" s="131"/>
      <c r="D83" s="127"/>
      <c r="E83" s="127"/>
      <c r="F83" s="127"/>
      <c r="G83" s="128"/>
      <c r="H83" s="130"/>
      <c r="I83" s="129"/>
      <c r="J83" s="129"/>
      <c r="K83" s="130"/>
      <c r="L83" s="130"/>
      <c r="M83" s="122">
        <f>I83-J83</f>
        <v>0</v>
      </c>
      <c r="O83" s="261"/>
      <c r="P83" s="261"/>
      <c r="Q83" s="261"/>
      <c r="R83" s="262"/>
      <c r="S83" s="262"/>
      <c r="T83" s="261"/>
      <c r="U83" s="1"/>
    </row>
    <row r="84" spans="1:21" ht="18" hidden="1" customHeight="1" x14ac:dyDescent="0.2">
      <c r="A84" s="125"/>
      <c r="B84" s="126"/>
      <c r="C84" s="131"/>
      <c r="D84" s="127"/>
      <c r="E84" s="127"/>
      <c r="F84" s="127"/>
      <c r="G84" s="128"/>
      <c r="H84" s="130"/>
      <c r="I84" s="129"/>
      <c r="J84" s="129"/>
      <c r="K84" s="130"/>
      <c r="L84" s="130"/>
      <c r="M84" s="122">
        <f>I84-J84</f>
        <v>0</v>
      </c>
      <c r="O84" s="261"/>
      <c r="P84" s="261"/>
      <c r="Q84" s="261"/>
      <c r="R84" s="262"/>
      <c r="S84" s="262"/>
      <c r="T84" s="261"/>
      <c r="U84" s="1"/>
    </row>
    <row r="85" spans="1:21" ht="18" hidden="1" customHeight="1" x14ac:dyDescent="0.2">
      <c r="A85" s="125"/>
      <c r="B85" s="126"/>
      <c r="C85" s="131"/>
      <c r="D85" s="127"/>
      <c r="E85" s="127"/>
      <c r="F85" s="127"/>
      <c r="G85" s="128"/>
      <c r="H85" s="130"/>
      <c r="I85" s="129"/>
      <c r="J85" s="129"/>
      <c r="K85" s="130"/>
      <c r="L85" s="130"/>
      <c r="M85" s="122">
        <f>I85-J85</f>
        <v>0</v>
      </c>
      <c r="O85" s="261"/>
      <c r="P85" s="261"/>
      <c r="Q85" s="261"/>
      <c r="R85" s="262"/>
      <c r="S85" s="262"/>
      <c r="T85" s="261"/>
      <c r="U85" s="1"/>
    </row>
    <row r="86" spans="1:21" ht="18" hidden="1" customHeight="1" x14ac:dyDescent="0.2">
      <c r="A86" s="125"/>
      <c r="B86" s="126"/>
      <c r="C86" s="131"/>
      <c r="D86" s="127"/>
      <c r="E86" s="127"/>
      <c r="F86" s="127"/>
      <c r="G86" s="128"/>
      <c r="H86" s="130"/>
      <c r="I86" s="129"/>
      <c r="J86" s="129"/>
      <c r="K86" s="130"/>
      <c r="L86" s="130"/>
      <c r="M86" s="122">
        <f>I86-J86</f>
        <v>0</v>
      </c>
      <c r="O86" s="261"/>
      <c r="P86" s="261"/>
      <c r="Q86" s="261"/>
      <c r="R86" s="262"/>
      <c r="S86" s="262"/>
      <c r="T86" s="261"/>
      <c r="U86" s="1"/>
    </row>
    <row r="87" spans="1:21" ht="18" hidden="1" customHeight="1" x14ac:dyDescent="0.2">
      <c r="A87" s="125"/>
      <c r="B87" s="126"/>
      <c r="C87" s="131"/>
      <c r="D87" s="127"/>
      <c r="E87" s="127"/>
      <c r="F87" s="127"/>
      <c r="G87" s="128"/>
      <c r="H87" s="130"/>
      <c r="I87" s="129"/>
      <c r="J87" s="129"/>
      <c r="K87" s="130"/>
      <c r="L87" s="130"/>
      <c r="M87" s="122">
        <f>I87-J87</f>
        <v>0</v>
      </c>
      <c r="O87" s="261"/>
      <c r="P87" s="261"/>
      <c r="Q87" s="261"/>
      <c r="R87" s="262"/>
      <c r="S87" s="262"/>
      <c r="T87" s="261"/>
      <c r="U87" s="1"/>
    </row>
    <row r="88" spans="1:21" ht="18" hidden="1" customHeight="1" x14ac:dyDescent="0.2">
      <c r="A88" s="125"/>
      <c r="B88" s="126"/>
      <c r="C88" s="131"/>
      <c r="D88" s="127"/>
      <c r="E88" s="127"/>
      <c r="F88" s="127"/>
      <c r="G88" s="128"/>
      <c r="H88" s="130"/>
      <c r="I88" s="129"/>
      <c r="J88" s="129"/>
      <c r="K88" s="130"/>
      <c r="L88" s="130"/>
      <c r="M88" s="122">
        <f>I88-J88</f>
        <v>0</v>
      </c>
      <c r="O88" s="261"/>
      <c r="P88" s="261"/>
      <c r="Q88" s="261"/>
      <c r="R88" s="262"/>
      <c r="S88" s="262"/>
      <c r="T88" s="261"/>
      <c r="U88" s="1"/>
    </row>
    <row r="89" spans="1:21" ht="18" hidden="1" customHeight="1" x14ac:dyDescent="0.2">
      <c r="A89" s="125"/>
      <c r="B89" s="126"/>
      <c r="C89" s="131"/>
      <c r="D89" s="127"/>
      <c r="E89" s="127"/>
      <c r="F89" s="127"/>
      <c r="G89" s="128"/>
      <c r="H89" s="130"/>
      <c r="I89" s="129"/>
      <c r="J89" s="129"/>
      <c r="K89" s="130"/>
      <c r="L89" s="130"/>
      <c r="M89" s="122">
        <f>I89-J89</f>
        <v>0</v>
      </c>
      <c r="O89" s="261"/>
      <c r="P89" s="261"/>
      <c r="Q89" s="261"/>
      <c r="R89" s="262"/>
      <c r="S89" s="262"/>
      <c r="T89" s="261"/>
      <c r="U89" s="1"/>
    </row>
    <row r="90" spans="1:21" ht="18" hidden="1" customHeight="1" x14ac:dyDescent="0.2">
      <c r="A90" s="125"/>
      <c r="B90" s="126"/>
      <c r="C90" s="131"/>
      <c r="D90" s="127"/>
      <c r="E90" s="127"/>
      <c r="F90" s="127"/>
      <c r="G90" s="128"/>
      <c r="H90" s="130"/>
      <c r="I90" s="129"/>
      <c r="J90" s="129"/>
      <c r="K90" s="130"/>
      <c r="L90" s="130"/>
      <c r="M90" s="122">
        <f>I90-J90</f>
        <v>0</v>
      </c>
      <c r="O90" s="261"/>
      <c r="P90" s="261"/>
      <c r="Q90" s="261"/>
      <c r="R90" s="262"/>
      <c r="S90" s="262"/>
      <c r="T90" s="261"/>
      <c r="U90" s="1"/>
    </row>
    <row r="91" spans="1:21" ht="18" hidden="1" customHeight="1" x14ac:dyDescent="0.2">
      <c r="A91" s="125"/>
      <c r="B91" s="126"/>
      <c r="C91" s="131"/>
      <c r="D91" s="127"/>
      <c r="E91" s="127"/>
      <c r="F91" s="127"/>
      <c r="G91" s="128"/>
      <c r="H91" s="130"/>
      <c r="I91" s="129"/>
      <c r="J91" s="129"/>
      <c r="K91" s="130"/>
      <c r="L91" s="130"/>
      <c r="M91" s="122">
        <f>I91-J91</f>
        <v>0</v>
      </c>
      <c r="O91" s="261"/>
      <c r="P91" s="261"/>
      <c r="Q91" s="261"/>
      <c r="R91" s="262"/>
      <c r="S91" s="262"/>
      <c r="T91" s="261"/>
      <c r="U91" s="1"/>
    </row>
    <row r="92" spans="1:21" ht="18" hidden="1" customHeight="1" x14ac:dyDescent="0.2">
      <c r="A92" s="125"/>
      <c r="B92" s="126"/>
      <c r="C92" s="131"/>
      <c r="D92" s="127"/>
      <c r="E92" s="127"/>
      <c r="F92" s="127"/>
      <c r="G92" s="128"/>
      <c r="H92" s="130"/>
      <c r="I92" s="129"/>
      <c r="J92" s="129"/>
      <c r="K92" s="130"/>
      <c r="L92" s="130"/>
      <c r="M92" s="122">
        <f>I92-J92</f>
        <v>0</v>
      </c>
      <c r="O92" s="261"/>
      <c r="P92" s="261"/>
      <c r="Q92" s="261"/>
      <c r="R92" s="262"/>
      <c r="S92" s="262"/>
      <c r="T92" s="261"/>
      <c r="U92" s="1"/>
    </row>
    <row r="93" spans="1:21" ht="18" hidden="1" customHeight="1" x14ac:dyDescent="0.2">
      <c r="A93" s="125"/>
      <c r="B93" s="126"/>
      <c r="C93" s="131"/>
      <c r="D93" s="127"/>
      <c r="E93" s="127"/>
      <c r="F93" s="127"/>
      <c r="G93" s="128"/>
      <c r="H93" s="130"/>
      <c r="I93" s="129"/>
      <c r="J93" s="129"/>
      <c r="K93" s="130"/>
      <c r="L93" s="130"/>
      <c r="M93" s="122">
        <f>I93-J93</f>
        <v>0</v>
      </c>
      <c r="O93" s="261"/>
      <c r="P93" s="261"/>
      <c r="Q93" s="261"/>
      <c r="R93" s="262"/>
      <c r="S93" s="262"/>
      <c r="T93" s="261"/>
      <c r="U93" s="1"/>
    </row>
    <row r="94" spans="1:21" ht="18" hidden="1" customHeight="1" x14ac:dyDescent="0.2">
      <c r="A94" s="125"/>
      <c r="B94" s="126"/>
      <c r="C94" s="131"/>
      <c r="D94" s="127"/>
      <c r="E94" s="127"/>
      <c r="F94" s="127"/>
      <c r="G94" s="128"/>
      <c r="H94" s="130"/>
      <c r="I94" s="129"/>
      <c r="J94" s="129"/>
      <c r="K94" s="130"/>
      <c r="L94" s="130"/>
      <c r="M94" s="122">
        <f>I94-J94</f>
        <v>0</v>
      </c>
      <c r="O94" s="261"/>
      <c r="P94" s="261"/>
      <c r="Q94" s="261"/>
      <c r="R94" s="262"/>
      <c r="S94" s="262"/>
      <c r="T94" s="261"/>
      <c r="U94" s="1"/>
    </row>
    <row r="95" spans="1:21" ht="18" hidden="1" customHeight="1" x14ac:dyDescent="0.2">
      <c r="A95" s="125"/>
      <c r="B95" s="126"/>
      <c r="C95" s="131"/>
      <c r="D95" s="127"/>
      <c r="E95" s="127"/>
      <c r="F95" s="127"/>
      <c r="G95" s="128"/>
      <c r="H95" s="130"/>
      <c r="I95" s="129"/>
      <c r="J95" s="129"/>
      <c r="K95" s="130"/>
      <c r="L95" s="130"/>
      <c r="M95" s="122">
        <f>I95-J95</f>
        <v>0</v>
      </c>
      <c r="O95" s="261"/>
      <c r="P95" s="261"/>
      <c r="Q95" s="261"/>
      <c r="R95" s="262"/>
      <c r="S95" s="262"/>
      <c r="T95" s="261"/>
      <c r="U95" s="1"/>
    </row>
    <row r="96" spans="1:21" ht="18" hidden="1" customHeight="1" x14ac:dyDescent="0.2">
      <c r="A96" s="125"/>
      <c r="B96" s="126"/>
      <c r="C96" s="131"/>
      <c r="D96" s="127"/>
      <c r="E96" s="127"/>
      <c r="F96" s="127"/>
      <c r="G96" s="128"/>
      <c r="H96" s="130"/>
      <c r="I96" s="129"/>
      <c r="J96" s="129"/>
      <c r="K96" s="130"/>
      <c r="L96" s="130"/>
      <c r="M96" s="122">
        <f>I96-J96</f>
        <v>0</v>
      </c>
      <c r="O96" s="261"/>
      <c r="P96" s="261"/>
      <c r="Q96" s="261"/>
      <c r="R96" s="262"/>
      <c r="S96" s="262"/>
      <c r="T96" s="261"/>
      <c r="U96" s="1"/>
    </row>
    <row r="97" spans="1:21" ht="18" hidden="1" customHeight="1" x14ac:dyDescent="0.2">
      <c r="A97" s="125"/>
      <c r="B97" s="126"/>
      <c r="C97" s="131"/>
      <c r="D97" s="127"/>
      <c r="E97" s="127"/>
      <c r="F97" s="127"/>
      <c r="G97" s="128"/>
      <c r="H97" s="130"/>
      <c r="I97" s="129"/>
      <c r="J97" s="129"/>
      <c r="K97" s="130"/>
      <c r="L97" s="130"/>
      <c r="M97" s="122">
        <f>I97-J97</f>
        <v>0</v>
      </c>
      <c r="O97" s="261"/>
      <c r="P97" s="261"/>
      <c r="Q97" s="261"/>
      <c r="R97" s="262"/>
      <c r="S97" s="262"/>
      <c r="T97" s="261"/>
      <c r="U97" s="1"/>
    </row>
    <row r="98" spans="1:21" ht="18" hidden="1" customHeight="1" x14ac:dyDescent="0.2">
      <c r="A98" s="125"/>
      <c r="B98" s="126"/>
      <c r="C98" s="131"/>
      <c r="D98" s="127"/>
      <c r="E98" s="127"/>
      <c r="F98" s="127"/>
      <c r="G98" s="128"/>
      <c r="H98" s="130"/>
      <c r="I98" s="129"/>
      <c r="J98" s="129"/>
      <c r="K98" s="130"/>
      <c r="L98" s="130"/>
      <c r="M98" s="122">
        <f>I98-J98</f>
        <v>0</v>
      </c>
      <c r="O98" s="261"/>
      <c r="P98" s="261"/>
      <c r="Q98" s="261"/>
      <c r="R98" s="262"/>
      <c r="S98" s="262"/>
      <c r="T98" s="261"/>
      <c r="U98" s="1"/>
    </row>
    <row r="99" spans="1:21" ht="18" hidden="1" customHeight="1" x14ac:dyDescent="0.2">
      <c r="A99" s="125"/>
      <c r="B99" s="126"/>
      <c r="C99" s="131"/>
      <c r="D99" s="127"/>
      <c r="E99" s="127"/>
      <c r="F99" s="127"/>
      <c r="G99" s="128"/>
      <c r="H99" s="130"/>
      <c r="I99" s="129"/>
      <c r="J99" s="129"/>
      <c r="K99" s="130"/>
      <c r="L99" s="130"/>
      <c r="M99" s="122">
        <f>I99-J99</f>
        <v>0</v>
      </c>
      <c r="O99" s="261"/>
      <c r="P99" s="261"/>
      <c r="Q99" s="261"/>
      <c r="R99" s="262"/>
      <c r="S99" s="262"/>
      <c r="T99" s="261"/>
      <c r="U99" s="1"/>
    </row>
    <row r="100" spans="1:21" ht="18" hidden="1" customHeight="1" x14ac:dyDescent="0.2">
      <c r="A100" s="125"/>
      <c r="B100" s="126"/>
      <c r="C100" s="131"/>
      <c r="D100" s="127"/>
      <c r="E100" s="127"/>
      <c r="F100" s="127"/>
      <c r="G100" s="128"/>
      <c r="H100" s="130"/>
      <c r="I100" s="129"/>
      <c r="J100" s="129"/>
      <c r="K100" s="130"/>
      <c r="L100" s="130"/>
      <c r="M100" s="122">
        <f>I100-J100</f>
        <v>0</v>
      </c>
      <c r="O100" s="261"/>
      <c r="P100" s="261"/>
      <c r="Q100" s="261"/>
      <c r="R100" s="262"/>
      <c r="S100" s="262"/>
      <c r="T100" s="261"/>
      <c r="U100" s="1"/>
    </row>
    <row r="101" spans="1:21" ht="18" hidden="1" customHeight="1" x14ac:dyDescent="0.2">
      <c r="A101" s="125"/>
      <c r="B101" s="126"/>
      <c r="C101" s="131"/>
      <c r="D101" s="127"/>
      <c r="E101" s="127"/>
      <c r="F101" s="127"/>
      <c r="G101" s="128"/>
      <c r="H101" s="130"/>
      <c r="I101" s="129"/>
      <c r="J101" s="129"/>
      <c r="K101" s="130"/>
      <c r="L101" s="130"/>
      <c r="M101" s="122">
        <f>I101-J101</f>
        <v>0</v>
      </c>
      <c r="O101" s="261"/>
      <c r="P101" s="261"/>
      <c r="Q101" s="261"/>
      <c r="R101" s="262"/>
      <c r="S101" s="262"/>
      <c r="T101" s="261"/>
      <c r="U101" s="1"/>
    </row>
    <row r="102" spans="1:21" ht="18" hidden="1" customHeight="1" x14ac:dyDescent="0.2">
      <c r="A102" s="125"/>
      <c r="B102" s="126"/>
      <c r="C102" s="131"/>
      <c r="D102" s="127"/>
      <c r="E102" s="127"/>
      <c r="F102" s="127"/>
      <c r="G102" s="128"/>
      <c r="H102" s="130"/>
      <c r="I102" s="129"/>
      <c r="J102" s="129"/>
      <c r="K102" s="130"/>
      <c r="L102" s="130"/>
      <c r="M102" s="122">
        <f>I102-J102</f>
        <v>0</v>
      </c>
      <c r="O102" s="261"/>
      <c r="P102" s="261"/>
      <c r="Q102" s="261"/>
      <c r="R102" s="262"/>
      <c r="S102" s="262"/>
      <c r="T102" s="261"/>
      <c r="U102" s="1"/>
    </row>
    <row r="103" spans="1:21" ht="18" hidden="1" customHeight="1" x14ac:dyDescent="0.2">
      <c r="A103" s="125"/>
      <c r="B103" s="126"/>
      <c r="C103" s="131"/>
      <c r="D103" s="127"/>
      <c r="E103" s="127"/>
      <c r="F103" s="127"/>
      <c r="G103" s="128"/>
      <c r="H103" s="130"/>
      <c r="I103" s="129"/>
      <c r="J103" s="129"/>
      <c r="K103" s="130"/>
      <c r="L103" s="130"/>
      <c r="M103" s="122">
        <f>I103-J103</f>
        <v>0</v>
      </c>
      <c r="O103" s="261"/>
      <c r="P103" s="261"/>
      <c r="Q103" s="261"/>
      <c r="R103" s="262"/>
      <c r="S103" s="262"/>
      <c r="T103" s="261"/>
      <c r="U103" s="1"/>
    </row>
    <row r="104" spans="1:21" ht="18" hidden="1" customHeight="1" x14ac:dyDescent="0.2">
      <c r="A104" s="125"/>
      <c r="B104" s="126"/>
      <c r="C104" s="131"/>
      <c r="D104" s="127"/>
      <c r="E104" s="127"/>
      <c r="F104" s="127"/>
      <c r="G104" s="128"/>
      <c r="H104" s="130"/>
      <c r="I104" s="129"/>
      <c r="J104" s="129"/>
      <c r="K104" s="130"/>
      <c r="L104" s="130"/>
      <c r="M104" s="122">
        <f>I104-J104</f>
        <v>0</v>
      </c>
      <c r="O104" s="261"/>
      <c r="P104" s="261"/>
      <c r="Q104" s="261"/>
      <c r="R104" s="262"/>
      <c r="S104" s="262"/>
      <c r="T104" s="261"/>
      <c r="U104" s="1"/>
    </row>
    <row r="105" spans="1:21" ht="18" hidden="1" customHeight="1" x14ac:dyDescent="0.2">
      <c r="A105" s="125"/>
      <c r="B105" s="126"/>
      <c r="C105" s="131"/>
      <c r="D105" s="127"/>
      <c r="E105" s="127"/>
      <c r="F105" s="127"/>
      <c r="G105" s="128"/>
      <c r="H105" s="130"/>
      <c r="I105" s="129"/>
      <c r="J105" s="129"/>
      <c r="K105" s="130"/>
      <c r="L105" s="130"/>
      <c r="M105" s="122">
        <f>I105-J105</f>
        <v>0</v>
      </c>
      <c r="O105" s="261"/>
      <c r="P105" s="261"/>
      <c r="Q105" s="261"/>
      <c r="R105" s="262"/>
      <c r="S105" s="262"/>
      <c r="T105" s="261"/>
      <c r="U105" s="1"/>
    </row>
    <row r="106" spans="1:21" ht="18" hidden="1" customHeight="1" x14ac:dyDescent="0.2">
      <c r="A106" s="125"/>
      <c r="B106" s="126"/>
      <c r="C106" s="131"/>
      <c r="D106" s="127"/>
      <c r="E106" s="127"/>
      <c r="F106" s="127"/>
      <c r="G106" s="128"/>
      <c r="H106" s="130"/>
      <c r="I106" s="129"/>
      <c r="J106" s="129"/>
      <c r="K106" s="130"/>
      <c r="L106" s="130"/>
      <c r="M106" s="122">
        <f>I106-J106</f>
        <v>0</v>
      </c>
      <c r="O106" s="261"/>
      <c r="P106" s="261"/>
      <c r="Q106" s="261"/>
      <c r="R106" s="262"/>
      <c r="S106" s="262"/>
      <c r="T106" s="261"/>
      <c r="U106" s="1"/>
    </row>
    <row r="107" spans="1:21" ht="18" hidden="1" customHeight="1" x14ac:dyDescent="0.2">
      <c r="A107" s="125"/>
      <c r="B107" s="126"/>
      <c r="C107" s="131"/>
      <c r="D107" s="127"/>
      <c r="E107" s="127"/>
      <c r="F107" s="127"/>
      <c r="G107" s="128"/>
      <c r="H107" s="130"/>
      <c r="I107" s="129"/>
      <c r="J107" s="129"/>
      <c r="K107" s="130"/>
      <c r="L107" s="130"/>
      <c r="M107" s="122">
        <f>I107-J107</f>
        <v>0</v>
      </c>
      <c r="O107" s="261"/>
      <c r="P107" s="261"/>
      <c r="Q107" s="261"/>
      <c r="R107" s="262"/>
      <c r="S107" s="262"/>
      <c r="T107" s="261"/>
      <c r="U107" s="1"/>
    </row>
    <row r="108" spans="1:21" ht="18" hidden="1" customHeight="1" x14ac:dyDescent="0.2">
      <c r="A108" s="125"/>
      <c r="B108" s="126"/>
      <c r="C108" s="131"/>
      <c r="D108" s="127"/>
      <c r="E108" s="127"/>
      <c r="F108" s="127"/>
      <c r="G108" s="128"/>
      <c r="H108" s="130"/>
      <c r="I108" s="129"/>
      <c r="J108" s="129"/>
      <c r="K108" s="130"/>
      <c r="L108" s="130"/>
      <c r="M108" s="122">
        <f>I108-J108</f>
        <v>0</v>
      </c>
      <c r="O108" s="261"/>
      <c r="P108" s="261"/>
      <c r="Q108" s="261"/>
      <c r="R108" s="262"/>
      <c r="S108" s="262"/>
      <c r="T108" s="261"/>
      <c r="U108" s="1"/>
    </row>
    <row r="109" spans="1:21" ht="18" hidden="1" customHeight="1" x14ac:dyDescent="0.2">
      <c r="A109" s="125"/>
      <c r="B109" s="126"/>
      <c r="C109" s="131"/>
      <c r="D109" s="127"/>
      <c r="E109" s="127"/>
      <c r="F109" s="127"/>
      <c r="G109" s="128"/>
      <c r="H109" s="130"/>
      <c r="I109" s="129"/>
      <c r="J109" s="129"/>
      <c r="K109" s="130"/>
      <c r="L109" s="130"/>
      <c r="M109" s="122">
        <f>I109-J109</f>
        <v>0</v>
      </c>
      <c r="O109" s="261"/>
      <c r="P109" s="261"/>
      <c r="Q109" s="261"/>
      <c r="R109" s="262"/>
      <c r="S109" s="262"/>
      <c r="T109" s="261"/>
      <c r="U109" s="1"/>
    </row>
    <row r="110" spans="1:21" ht="18" hidden="1" customHeight="1" x14ac:dyDescent="0.2">
      <c r="A110" s="125"/>
      <c r="B110" s="126"/>
      <c r="C110" s="131"/>
      <c r="D110" s="127"/>
      <c r="E110" s="127"/>
      <c r="F110" s="127"/>
      <c r="G110" s="128"/>
      <c r="H110" s="130"/>
      <c r="I110" s="129"/>
      <c r="J110" s="129"/>
      <c r="K110" s="130"/>
      <c r="L110" s="130"/>
      <c r="M110" s="122">
        <f>I110-J110</f>
        <v>0</v>
      </c>
      <c r="O110" s="261"/>
      <c r="P110" s="261"/>
      <c r="Q110" s="261"/>
      <c r="R110" s="262"/>
      <c r="S110" s="262"/>
      <c r="T110" s="261"/>
      <c r="U110" s="1"/>
    </row>
    <row r="111" spans="1:21" ht="18" hidden="1" customHeight="1" x14ac:dyDescent="0.2">
      <c r="A111" s="125"/>
      <c r="B111" s="126"/>
      <c r="C111" s="131"/>
      <c r="D111" s="127"/>
      <c r="E111" s="127"/>
      <c r="F111" s="127"/>
      <c r="G111" s="128"/>
      <c r="H111" s="130"/>
      <c r="I111" s="129"/>
      <c r="J111" s="129"/>
      <c r="K111" s="130"/>
      <c r="L111" s="130"/>
      <c r="M111" s="122">
        <f>I111-J111</f>
        <v>0</v>
      </c>
      <c r="O111" s="261"/>
      <c r="P111" s="261"/>
      <c r="Q111" s="261"/>
      <c r="R111" s="262"/>
      <c r="S111" s="262"/>
      <c r="T111" s="261"/>
      <c r="U111" s="1"/>
    </row>
    <row r="112" spans="1:21" ht="18" hidden="1" customHeight="1" x14ac:dyDescent="0.2">
      <c r="A112" s="125"/>
      <c r="B112" s="126"/>
      <c r="C112" s="131"/>
      <c r="D112" s="127"/>
      <c r="E112" s="127"/>
      <c r="F112" s="127"/>
      <c r="G112" s="128"/>
      <c r="H112" s="130"/>
      <c r="I112" s="129"/>
      <c r="J112" s="129"/>
      <c r="K112" s="130"/>
      <c r="L112" s="130"/>
      <c r="M112" s="122">
        <f>I112-J112</f>
        <v>0</v>
      </c>
      <c r="O112" s="261"/>
      <c r="P112" s="261"/>
      <c r="Q112" s="261"/>
      <c r="R112" s="262"/>
      <c r="S112" s="262"/>
      <c r="T112" s="261"/>
      <c r="U112" s="1"/>
    </row>
    <row r="113" spans="1:21" ht="18" hidden="1" customHeight="1" x14ac:dyDescent="0.2">
      <c r="A113" s="125"/>
      <c r="B113" s="126"/>
      <c r="C113" s="131"/>
      <c r="D113" s="127"/>
      <c r="E113" s="127"/>
      <c r="F113" s="127"/>
      <c r="G113" s="128"/>
      <c r="H113" s="130"/>
      <c r="I113" s="129"/>
      <c r="J113" s="129"/>
      <c r="K113" s="130"/>
      <c r="L113" s="130"/>
      <c r="M113" s="122">
        <f>I113-J113</f>
        <v>0</v>
      </c>
      <c r="O113" s="261"/>
      <c r="P113" s="261"/>
      <c r="Q113" s="261"/>
      <c r="R113" s="262"/>
      <c r="S113" s="262"/>
      <c r="T113" s="261"/>
      <c r="U113" s="1"/>
    </row>
    <row r="114" spans="1:21" ht="18" hidden="1" customHeight="1" x14ac:dyDescent="0.2">
      <c r="A114" s="125"/>
      <c r="B114" s="126"/>
      <c r="C114" s="131"/>
      <c r="D114" s="127"/>
      <c r="E114" s="127"/>
      <c r="F114" s="127"/>
      <c r="G114" s="128"/>
      <c r="H114" s="130"/>
      <c r="I114" s="129"/>
      <c r="J114" s="129"/>
      <c r="K114" s="130"/>
      <c r="L114" s="130"/>
      <c r="M114" s="122">
        <f>I114-J114</f>
        <v>0</v>
      </c>
      <c r="O114" s="261"/>
      <c r="P114" s="261"/>
      <c r="Q114" s="261"/>
      <c r="R114" s="262"/>
      <c r="S114" s="262"/>
      <c r="T114" s="261"/>
      <c r="U114" s="1"/>
    </row>
    <row r="115" spans="1:21" ht="18" hidden="1" customHeight="1" x14ac:dyDescent="0.2">
      <c r="A115" s="125"/>
      <c r="B115" s="126"/>
      <c r="C115" s="131"/>
      <c r="D115" s="127"/>
      <c r="E115" s="127"/>
      <c r="F115" s="127"/>
      <c r="G115" s="128"/>
      <c r="H115" s="130"/>
      <c r="I115" s="129"/>
      <c r="J115" s="129"/>
      <c r="K115" s="130"/>
      <c r="L115" s="130"/>
      <c r="M115" s="122">
        <f>I115-J115</f>
        <v>0</v>
      </c>
      <c r="O115" s="261"/>
      <c r="P115" s="261"/>
      <c r="Q115" s="261"/>
      <c r="R115" s="262"/>
      <c r="S115" s="262"/>
      <c r="T115" s="261"/>
      <c r="U115" s="1"/>
    </row>
    <row r="116" spans="1:21" ht="18" hidden="1" customHeight="1" x14ac:dyDescent="0.2">
      <c r="A116" s="125"/>
      <c r="B116" s="126"/>
      <c r="C116" s="131"/>
      <c r="D116" s="127"/>
      <c r="E116" s="127"/>
      <c r="F116" s="127"/>
      <c r="G116" s="128"/>
      <c r="H116" s="130"/>
      <c r="I116" s="129"/>
      <c r="J116" s="129"/>
      <c r="K116" s="130"/>
      <c r="L116" s="130"/>
      <c r="M116" s="122">
        <f>I116-J116</f>
        <v>0</v>
      </c>
      <c r="O116" s="261"/>
      <c r="P116" s="261"/>
      <c r="Q116" s="261"/>
      <c r="R116" s="262"/>
      <c r="S116" s="262"/>
      <c r="T116" s="261"/>
      <c r="U116" s="1"/>
    </row>
    <row r="117" spans="1:21" ht="18" hidden="1" customHeight="1" x14ac:dyDescent="0.2">
      <c r="A117" s="125"/>
      <c r="B117" s="126"/>
      <c r="C117" s="131"/>
      <c r="D117" s="127"/>
      <c r="E117" s="127"/>
      <c r="F117" s="127"/>
      <c r="G117" s="128"/>
      <c r="H117" s="130"/>
      <c r="I117" s="129"/>
      <c r="J117" s="129"/>
      <c r="K117" s="130"/>
      <c r="L117" s="130"/>
      <c r="M117" s="122">
        <f>I117-J117</f>
        <v>0</v>
      </c>
      <c r="O117" s="261"/>
      <c r="P117" s="261"/>
      <c r="Q117" s="261"/>
      <c r="R117" s="262"/>
      <c r="S117" s="262"/>
      <c r="T117" s="261"/>
      <c r="U117" s="1"/>
    </row>
    <row r="118" spans="1:21" ht="18" hidden="1" customHeight="1" x14ac:dyDescent="0.2">
      <c r="A118" s="125"/>
      <c r="B118" s="126"/>
      <c r="C118" s="131"/>
      <c r="D118" s="127"/>
      <c r="E118" s="127"/>
      <c r="F118" s="127"/>
      <c r="G118" s="128"/>
      <c r="H118" s="130"/>
      <c r="I118" s="129"/>
      <c r="J118" s="129"/>
      <c r="K118" s="130"/>
      <c r="L118" s="130"/>
      <c r="M118" s="122">
        <f>I118-J118</f>
        <v>0</v>
      </c>
      <c r="O118" s="261"/>
      <c r="P118" s="261"/>
      <c r="Q118" s="261"/>
      <c r="R118" s="262"/>
      <c r="S118" s="262"/>
      <c r="T118" s="261"/>
      <c r="U118" s="1"/>
    </row>
    <row r="119" spans="1:21" ht="18" hidden="1" customHeight="1" x14ac:dyDescent="0.2">
      <c r="A119" s="125"/>
      <c r="B119" s="126"/>
      <c r="C119" s="131"/>
      <c r="D119" s="127"/>
      <c r="E119" s="127"/>
      <c r="F119" s="127"/>
      <c r="G119" s="128"/>
      <c r="H119" s="130"/>
      <c r="I119" s="129"/>
      <c r="J119" s="129"/>
      <c r="K119" s="130"/>
      <c r="L119" s="130"/>
      <c r="M119" s="122">
        <f>I119-J119</f>
        <v>0</v>
      </c>
      <c r="O119" s="261"/>
      <c r="P119" s="261"/>
      <c r="Q119" s="261"/>
      <c r="R119" s="262"/>
      <c r="S119" s="262"/>
      <c r="T119" s="261"/>
      <c r="U119" s="1"/>
    </row>
    <row r="120" spans="1:21" ht="18" hidden="1" customHeight="1" x14ac:dyDescent="0.2">
      <c r="A120" s="125"/>
      <c r="B120" s="126"/>
      <c r="C120" s="131"/>
      <c r="D120" s="127"/>
      <c r="E120" s="127"/>
      <c r="F120" s="127"/>
      <c r="G120" s="128"/>
      <c r="H120" s="130"/>
      <c r="I120" s="129"/>
      <c r="J120" s="129"/>
      <c r="K120" s="130"/>
      <c r="L120" s="130"/>
      <c r="M120" s="122">
        <f>I120-J120</f>
        <v>0</v>
      </c>
      <c r="O120" s="261"/>
      <c r="P120" s="261"/>
      <c r="Q120" s="261"/>
      <c r="R120" s="262"/>
      <c r="S120" s="262"/>
      <c r="T120" s="261"/>
      <c r="U120" s="1"/>
    </row>
    <row r="121" spans="1:21" ht="18" hidden="1" customHeight="1" x14ac:dyDescent="0.2">
      <c r="A121" s="125"/>
      <c r="B121" s="126"/>
      <c r="C121" s="131"/>
      <c r="D121" s="127"/>
      <c r="E121" s="127"/>
      <c r="F121" s="127"/>
      <c r="G121" s="128"/>
      <c r="H121" s="130"/>
      <c r="I121" s="129"/>
      <c r="J121" s="129"/>
      <c r="K121" s="130"/>
      <c r="L121" s="130"/>
      <c r="M121" s="122">
        <f>I121-J121</f>
        <v>0</v>
      </c>
      <c r="O121" s="261"/>
      <c r="P121" s="261"/>
      <c r="Q121" s="261"/>
      <c r="R121" s="262"/>
      <c r="S121" s="262"/>
      <c r="T121" s="261"/>
      <c r="U121" s="1"/>
    </row>
    <row r="122" spans="1:21" ht="18" hidden="1" customHeight="1" x14ac:dyDescent="0.2">
      <c r="A122" s="125"/>
      <c r="B122" s="126"/>
      <c r="C122" s="131"/>
      <c r="D122" s="127"/>
      <c r="E122" s="127"/>
      <c r="F122" s="127"/>
      <c r="G122" s="128"/>
      <c r="H122" s="130"/>
      <c r="I122" s="129"/>
      <c r="J122" s="129"/>
      <c r="K122" s="130"/>
      <c r="L122" s="130"/>
      <c r="M122" s="122">
        <f>I122-J122</f>
        <v>0</v>
      </c>
      <c r="O122" s="261"/>
      <c r="P122" s="261"/>
      <c r="Q122" s="261"/>
      <c r="R122" s="262"/>
      <c r="S122" s="262"/>
      <c r="T122" s="261"/>
      <c r="U122" s="1"/>
    </row>
    <row r="123" spans="1:21" ht="18" hidden="1" customHeight="1" x14ac:dyDescent="0.2">
      <c r="A123" s="125"/>
      <c r="B123" s="126"/>
      <c r="C123" s="131"/>
      <c r="D123" s="127"/>
      <c r="E123" s="127"/>
      <c r="F123" s="127"/>
      <c r="G123" s="128"/>
      <c r="H123" s="130"/>
      <c r="I123" s="129"/>
      <c r="J123" s="129"/>
      <c r="K123" s="130"/>
      <c r="L123" s="130"/>
      <c r="M123" s="122">
        <f>I123-J123</f>
        <v>0</v>
      </c>
      <c r="O123" s="261"/>
      <c r="P123" s="261"/>
      <c r="Q123" s="261"/>
      <c r="R123" s="262"/>
      <c r="S123" s="262"/>
      <c r="T123" s="261"/>
      <c r="U123" s="1"/>
    </row>
    <row r="124" spans="1:21" ht="18" hidden="1" customHeight="1" x14ac:dyDescent="0.2">
      <c r="A124" s="125"/>
      <c r="B124" s="126"/>
      <c r="C124" s="131"/>
      <c r="D124" s="127"/>
      <c r="E124" s="127"/>
      <c r="F124" s="127"/>
      <c r="G124" s="128"/>
      <c r="H124" s="130"/>
      <c r="I124" s="129"/>
      <c r="J124" s="129"/>
      <c r="K124" s="130"/>
      <c r="L124" s="130"/>
      <c r="M124" s="122">
        <f>I124-J124</f>
        <v>0</v>
      </c>
      <c r="O124" s="261"/>
      <c r="P124" s="261"/>
      <c r="Q124" s="261"/>
      <c r="R124" s="262"/>
      <c r="S124" s="262"/>
      <c r="T124" s="261"/>
      <c r="U124" s="1"/>
    </row>
    <row r="125" spans="1:21" ht="18" hidden="1" customHeight="1" x14ac:dyDescent="0.2">
      <c r="A125" s="125"/>
      <c r="B125" s="126"/>
      <c r="C125" s="131"/>
      <c r="D125" s="127"/>
      <c r="E125" s="127"/>
      <c r="F125" s="127"/>
      <c r="G125" s="128"/>
      <c r="H125" s="130"/>
      <c r="I125" s="129"/>
      <c r="J125" s="129"/>
      <c r="K125" s="130"/>
      <c r="L125" s="130"/>
      <c r="M125" s="122">
        <f>I125-J125</f>
        <v>0</v>
      </c>
      <c r="O125" s="261"/>
      <c r="P125" s="261"/>
      <c r="Q125" s="261"/>
      <c r="R125" s="262"/>
      <c r="S125" s="262"/>
      <c r="T125" s="261"/>
      <c r="U125" s="1"/>
    </row>
    <row r="126" spans="1:21" ht="18" hidden="1" customHeight="1" x14ac:dyDescent="0.2">
      <c r="A126" s="125"/>
      <c r="B126" s="126"/>
      <c r="C126" s="131"/>
      <c r="D126" s="127"/>
      <c r="E126" s="127"/>
      <c r="F126" s="127"/>
      <c r="G126" s="128"/>
      <c r="H126" s="130"/>
      <c r="I126" s="129"/>
      <c r="J126" s="129"/>
      <c r="K126" s="130"/>
      <c r="L126" s="130"/>
      <c r="M126" s="122">
        <f>I126-J126</f>
        <v>0</v>
      </c>
      <c r="O126" s="261"/>
      <c r="P126" s="261"/>
      <c r="Q126" s="261"/>
      <c r="R126" s="262"/>
      <c r="S126" s="262"/>
      <c r="T126" s="261"/>
      <c r="U126" s="1"/>
    </row>
    <row r="127" spans="1:21" ht="18" hidden="1" customHeight="1" x14ac:dyDescent="0.2">
      <c r="A127" s="125"/>
      <c r="B127" s="126"/>
      <c r="C127" s="131"/>
      <c r="D127" s="127"/>
      <c r="E127" s="127"/>
      <c r="F127" s="127"/>
      <c r="G127" s="128"/>
      <c r="H127" s="130"/>
      <c r="I127" s="129"/>
      <c r="J127" s="129"/>
      <c r="K127" s="130"/>
      <c r="L127" s="130"/>
      <c r="M127" s="122">
        <f>I127-J127</f>
        <v>0</v>
      </c>
      <c r="O127" s="261"/>
      <c r="P127" s="261"/>
      <c r="Q127" s="261"/>
      <c r="R127" s="262"/>
      <c r="S127" s="262"/>
      <c r="T127" s="261"/>
      <c r="U127" s="1"/>
    </row>
    <row r="128" spans="1:21" ht="18" hidden="1" customHeight="1" x14ac:dyDescent="0.2">
      <c r="A128" s="125"/>
      <c r="B128" s="126"/>
      <c r="C128" s="131"/>
      <c r="D128" s="127"/>
      <c r="E128" s="127"/>
      <c r="F128" s="127"/>
      <c r="G128" s="128"/>
      <c r="H128" s="130"/>
      <c r="I128" s="129"/>
      <c r="J128" s="129"/>
      <c r="K128" s="130"/>
      <c r="L128" s="130"/>
      <c r="M128" s="122">
        <f>I128-J128</f>
        <v>0</v>
      </c>
      <c r="O128" s="261"/>
      <c r="P128" s="261"/>
      <c r="Q128" s="261"/>
      <c r="R128" s="262"/>
      <c r="S128" s="262"/>
      <c r="T128" s="261"/>
      <c r="U128" s="1"/>
    </row>
    <row r="129" spans="1:21" ht="18" hidden="1" customHeight="1" x14ac:dyDescent="0.2">
      <c r="A129" s="125"/>
      <c r="B129" s="126"/>
      <c r="C129" s="131"/>
      <c r="D129" s="127"/>
      <c r="E129" s="127"/>
      <c r="F129" s="127"/>
      <c r="G129" s="128"/>
      <c r="H129" s="130"/>
      <c r="I129" s="129"/>
      <c r="J129" s="129"/>
      <c r="K129" s="130"/>
      <c r="L129" s="130"/>
      <c r="M129" s="122">
        <f>I129-J129</f>
        <v>0</v>
      </c>
      <c r="O129" s="261"/>
      <c r="P129" s="261"/>
      <c r="Q129" s="261"/>
      <c r="R129" s="262"/>
      <c r="S129" s="262"/>
      <c r="T129" s="261"/>
      <c r="U129" s="1"/>
    </row>
    <row r="130" spans="1:21" ht="18" hidden="1" customHeight="1" x14ac:dyDescent="0.2">
      <c r="A130" s="125"/>
      <c r="B130" s="126"/>
      <c r="C130" s="131"/>
      <c r="D130" s="127"/>
      <c r="E130" s="127"/>
      <c r="F130" s="127"/>
      <c r="G130" s="128"/>
      <c r="H130" s="130"/>
      <c r="I130" s="129"/>
      <c r="J130" s="129"/>
      <c r="K130" s="130"/>
      <c r="L130" s="130"/>
      <c r="M130" s="122">
        <f>I130-J130</f>
        <v>0</v>
      </c>
      <c r="O130" s="261"/>
      <c r="P130" s="261"/>
      <c r="Q130" s="261"/>
      <c r="R130" s="262"/>
      <c r="S130" s="262"/>
      <c r="T130" s="261"/>
      <c r="U130" s="1"/>
    </row>
    <row r="131" spans="1:21" ht="18" hidden="1" customHeight="1" x14ac:dyDescent="0.2">
      <c r="A131" s="125"/>
      <c r="B131" s="126"/>
      <c r="C131" s="131"/>
      <c r="D131" s="127"/>
      <c r="E131" s="127"/>
      <c r="F131" s="127"/>
      <c r="G131" s="128"/>
      <c r="H131" s="130"/>
      <c r="I131" s="129"/>
      <c r="J131" s="129"/>
      <c r="K131" s="130"/>
      <c r="L131" s="130"/>
      <c r="M131" s="122">
        <f>I131-J131</f>
        <v>0</v>
      </c>
      <c r="O131" s="261"/>
      <c r="P131" s="261"/>
      <c r="Q131" s="261"/>
      <c r="R131" s="262"/>
      <c r="S131" s="262"/>
      <c r="T131" s="261"/>
      <c r="U131" s="1"/>
    </row>
    <row r="132" spans="1:21" ht="18" hidden="1" customHeight="1" x14ac:dyDescent="0.2">
      <c r="A132" s="125"/>
      <c r="B132" s="126"/>
      <c r="C132" s="131"/>
      <c r="D132" s="127"/>
      <c r="E132" s="127"/>
      <c r="F132" s="127"/>
      <c r="G132" s="128"/>
      <c r="H132" s="130"/>
      <c r="I132" s="129"/>
      <c r="J132" s="129"/>
      <c r="K132" s="130"/>
      <c r="L132" s="130"/>
      <c r="M132" s="122">
        <f>I132-J132</f>
        <v>0</v>
      </c>
      <c r="O132" s="261"/>
      <c r="P132" s="261"/>
      <c r="Q132" s="261"/>
      <c r="R132" s="262"/>
      <c r="S132" s="262"/>
      <c r="T132" s="261"/>
      <c r="U132" s="1"/>
    </row>
    <row r="133" spans="1:21" ht="18" hidden="1" customHeight="1" x14ac:dyDescent="0.2">
      <c r="A133" s="125"/>
      <c r="B133" s="126"/>
      <c r="C133" s="131"/>
      <c r="D133" s="127"/>
      <c r="E133" s="127"/>
      <c r="F133" s="127"/>
      <c r="G133" s="128"/>
      <c r="H133" s="130"/>
      <c r="I133" s="129"/>
      <c r="J133" s="129"/>
      <c r="K133" s="130"/>
      <c r="L133" s="130"/>
      <c r="M133" s="122">
        <f>I133-J133</f>
        <v>0</v>
      </c>
      <c r="O133" s="261"/>
      <c r="P133" s="261"/>
      <c r="Q133" s="261"/>
      <c r="R133" s="262"/>
      <c r="S133" s="262"/>
      <c r="T133" s="261"/>
      <c r="U133" s="1"/>
    </row>
    <row r="134" spans="1:21" ht="18" hidden="1" customHeight="1" x14ac:dyDescent="0.2">
      <c r="A134" s="125"/>
      <c r="B134" s="126"/>
      <c r="C134" s="131"/>
      <c r="D134" s="127"/>
      <c r="E134" s="127"/>
      <c r="F134" s="127"/>
      <c r="G134" s="128"/>
      <c r="H134" s="130"/>
      <c r="I134" s="129"/>
      <c r="J134" s="129"/>
      <c r="K134" s="130"/>
      <c r="L134" s="130"/>
      <c r="M134" s="122">
        <f>I134-J134</f>
        <v>0</v>
      </c>
      <c r="O134" s="261"/>
      <c r="P134" s="261"/>
      <c r="Q134" s="261"/>
      <c r="R134" s="262"/>
      <c r="S134" s="262"/>
      <c r="T134" s="261"/>
      <c r="U134" s="1"/>
    </row>
    <row r="135" spans="1:21" ht="18" hidden="1" customHeight="1" x14ac:dyDescent="0.2">
      <c r="A135" s="125"/>
      <c r="B135" s="126"/>
      <c r="C135" s="131"/>
      <c r="D135" s="127"/>
      <c r="E135" s="127"/>
      <c r="F135" s="127"/>
      <c r="G135" s="128"/>
      <c r="H135" s="130"/>
      <c r="I135" s="129"/>
      <c r="J135" s="129"/>
      <c r="K135" s="130"/>
      <c r="L135" s="130"/>
      <c r="M135" s="122">
        <f>I135-J135</f>
        <v>0</v>
      </c>
      <c r="O135" s="261"/>
      <c r="P135" s="261"/>
      <c r="Q135" s="261"/>
      <c r="R135" s="262"/>
      <c r="S135" s="262"/>
      <c r="T135" s="261"/>
      <c r="U135" s="1"/>
    </row>
    <row r="136" spans="1:21" ht="18" hidden="1" customHeight="1" x14ac:dyDescent="0.2">
      <c r="A136" s="125"/>
      <c r="B136" s="126"/>
      <c r="C136" s="131"/>
      <c r="D136" s="127"/>
      <c r="E136" s="127"/>
      <c r="F136" s="127"/>
      <c r="G136" s="128"/>
      <c r="H136" s="130"/>
      <c r="I136" s="129"/>
      <c r="J136" s="129"/>
      <c r="K136" s="130"/>
      <c r="L136" s="130"/>
      <c r="M136" s="122">
        <f>I136-J136</f>
        <v>0</v>
      </c>
      <c r="O136" s="261"/>
      <c r="P136" s="261"/>
      <c r="Q136" s="261"/>
      <c r="R136" s="262"/>
      <c r="S136" s="262"/>
      <c r="T136" s="261"/>
      <c r="U136" s="1"/>
    </row>
    <row r="137" spans="1:21" ht="18" hidden="1" customHeight="1" x14ac:dyDescent="0.2">
      <c r="A137" s="125"/>
      <c r="B137" s="126"/>
      <c r="C137" s="131"/>
      <c r="D137" s="127"/>
      <c r="E137" s="127"/>
      <c r="F137" s="127"/>
      <c r="G137" s="128"/>
      <c r="H137" s="130"/>
      <c r="I137" s="129"/>
      <c r="J137" s="129"/>
      <c r="K137" s="130"/>
      <c r="L137" s="130"/>
      <c r="M137" s="122">
        <f>I137-J137</f>
        <v>0</v>
      </c>
      <c r="O137" s="261"/>
      <c r="P137" s="261"/>
      <c r="Q137" s="261"/>
      <c r="R137" s="262"/>
      <c r="S137" s="262"/>
      <c r="T137" s="261"/>
      <c r="U137" s="1"/>
    </row>
    <row r="138" spans="1:21" ht="18" hidden="1" customHeight="1" x14ac:dyDescent="0.2">
      <c r="A138" s="125"/>
      <c r="B138" s="126"/>
      <c r="C138" s="131"/>
      <c r="D138" s="127"/>
      <c r="E138" s="127"/>
      <c r="F138" s="127"/>
      <c r="G138" s="128"/>
      <c r="H138" s="130"/>
      <c r="I138" s="129"/>
      <c r="J138" s="129"/>
      <c r="K138" s="130"/>
      <c r="L138" s="130"/>
      <c r="M138" s="122">
        <f>I138-J138</f>
        <v>0</v>
      </c>
      <c r="O138" s="261"/>
      <c r="P138" s="261"/>
      <c r="Q138" s="261"/>
      <c r="R138" s="262"/>
      <c r="S138" s="262"/>
      <c r="T138" s="261"/>
      <c r="U138" s="1"/>
    </row>
    <row r="139" spans="1:21" ht="18" hidden="1" customHeight="1" x14ac:dyDescent="0.2">
      <c r="A139" s="125"/>
      <c r="B139" s="126"/>
      <c r="C139" s="131"/>
      <c r="D139" s="127"/>
      <c r="E139" s="127"/>
      <c r="F139" s="127"/>
      <c r="G139" s="128"/>
      <c r="H139" s="130"/>
      <c r="I139" s="129"/>
      <c r="J139" s="129"/>
      <c r="K139" s="130"/>
      <c r="L139" s="130"/>
      <c r="M139" s="122">
        <f>I139-J139</f>
        <v>0</v>
      </c>
      <c r="O139" s="261"/>
      <c r="P139" s="261"/>
      <c r="Q139" s="261"/>
      <c r="R139" s="262"/>
      <c r="S139" s="262"/>
      <c r="T139" s="261"/>
      <c r="U139" s="1"/>
    </row>
    <row r="140" spans="1:21" ht="18" hidden="1" customHeight="1" x14ac:dyDescent="0.2">
      <c r="A140" s="125"/>
      <c r="B140" s="126"/>
      <c r="C140" s="131"/>
      <c r="D140" s="127"/>
      <c r="E140" s="127"/>
      <c r="F140" s="127"/>
      <c r="G140" s="128"/>
      <c r="H140" s="130"/>
      <c r="I140" s="129"/>
      <c r="J140" s="129"/>
      <c r="K140" s="130"/>
      <c r="L140" s="130"/>
      <c r="M140" s="122">
        <f>I140-J140</f>
        <v>0</v>
      </c>
      <c r="O140" s="261"/>
      <c r="P140" s="261"/>
      <c r="Q140" s="261"/>
      <c r="R140" s="262"/>
      <c r="S140" s="262"/>
      <c r="T140" s="261"/>
      <c r="U140" s="1"/>
    </row>
    <row r="141" spans="1:21" ht="18" hidden="1" customHeight="1" x14ac:dyDescent="0.2">
      <c r="A141" s="125"/>
      <c r="B141" s="126"/>
      <c r="C141" s="131"/>
      <c r="D141" s="127"/>
      <c r="E141" s="127"/>
      <c r="F141" s="127"/>
      <c r="G141" s="128"/>
      <c r="H141" s="130"/>
      <c r="I141" s="129"/>
      <c r="J141" s="129"/>
      <c r="K141" s="130"/>
      <c r="L141" s="130"/>
      <c r="M141" s="122">
        <f>I141-J141</f>
        <v>0</v>
      </c>
      <c r="O141" s="261"/>
      <c r="P141" s="261"/>
      <c r="Q141" s="261"/>
      <c r="R141" s="262"/>
      <c r="S141" s="262"/>
      <c r="T141" s="261"/>
      <c r="U141" s="1"/>
    </row>
    <row r="142" spans="1:21" ht="18" hidden="1" customHeight="1" x14ac:dyDescent="0.2">
      <c r="A142" s="125"/>
      <c r="B142" s="126"/>
      <c r="C142" s="131"/>
      <c r="D142" s="127"/>
      <c r="E142" s="127"/>
      <c r="F142" s="127"/>
      <c r="G142" s="128"/>
      <c r="H142" s="130"/>
      <c r="I142" s="129"/>
      <c r="J142" s="129"/>
      <c r="K142" s="130"/>
      <c r="L142" s="130"/>
      <c r="M142" s="122">
        <f>I142-J142</f>
        <v>0</v>
      </c>
      <c r="O142" s="261"/>
      <c r="P142" s="261"/>
      <c r="Q142" s="261"/>
      <c r="R142" s="262"/>
      <c r="S142" s="262"/>
      <c r="T142" s="261"/>
      <c r="U142" s="1"/>
    </row>
    <row r="143" spans="1:21" ht="18" hidden="1" customHeight="1" x14ac:dyDescent="0.2">
      <c r="A143" s="125"/>
      <c r="B143" s="126"/>
      <c r="C143" s="131"/>
      <c r="D143" s="127"/>
      <c r="E143" s="127"/>
      <c r="F143" s="127"/>
      <c r="G143" s="128"/>
      <c r="H143" s="130"/>
      <c r="I143" s="129"/>
      <c r="J143" s="129"/>
      <c r="K143" s="130"/>
      <c r="L143" s="130"/>
      <c r="M143" s="122">
        <f>I143-J143</f>
        <v>0</v>
      </c>
      <c r="O143" s="261"/>
      <c r="P143" s="261"/>
      <c r="Q143" s="261"/>
      <c r="R143" s="262"/>
      <c r="S143" s="262"/>
      <c r="T143" s="261"/>
      <c r="U143" s="1"/>
    </row>
    <row r="144" spans="1:21" ht="18" hidden="1" customHeight="1" x14ac:dyDescent="0.2">
      <c r="A144" s="125"/>
      <c r="B144" s="126"/>
      <c r="C144" s="131"/>
      <c r="D144" s="127"/>
      <c r="E144" s="127"/>
      <c r="F144" s="127"/>
      <c r="G144" s="128"/>
      <c r="H144" s="130"/>
      <c r="I144" s="129"/>
      <c r="J144" s="129"/>
      <c r="K144" s="130"/>
      <c r="L144" s="130"/>
      <c r="M144" s="122">
        <f>I144-J144</f>
        <v>0</v>
      </c>
      <c r="O144" s="261"/>
      <c r="P144" s="261"/>
      <c r="Q144" s="261"/>
      <c r="R144" s="262"/>
      <c r="S144" s="262"/>
      <c r="T144" s="261"/>
      <c r="U144" s="1"/>
    </row>
    <row r="145" spans="1:21" ht="18" hidden="1" customHeight="1" x14ac:dyDescent="0.2">
      <c r="A145" s="125"/>
      <c r="B145" s="126"/>
      <c r="C145" s="131"/>
      <c r="D145" s="127"/>
      <c r="E145" s="127"/>
      <c r="F145" s="127"/>
      <c r="G145" s="128"/>
      <c r="H145" s="130"/>
      <c r="I145" s="129"/>
      <c r="J145" s="129"/>
      <c r="K145" s="130"/>
      <c r="L145" s="130"/>
      <c r="M145" s="122">
        <f>I145-J145</f>
        <v>0</v>
      </c>
      <c r="O145" s="261"/>
      <c r="P145" s="261"/>
      <c r="Q145" s="261"/>
      <c r="R145" s="262"/>
      <c r="S145" s="262"/>
      <c r="T145" s="261"/>
      <c r="U145" s="1"/>
    </row>
    <row r="146" spans="1:21" ht="18" hidden="1" customHeight="1" x14ac:dyDescent="0.2">
      <c r="A146" s="125"/>
      <c r="B146" s="126"/>
      <c r="C146" s="131"/>
      <c r="D146" s="127"/>
      <c r="E146" s="127"/>
      <c r="F146" s="127"/>
      <c r="G146" s="128"/>
      <c r="H146" s="130"/>
      <c r="I146" s="129"/>
      <c r="J146" s="129"/>
      <c r="K146" s="130"/>
      <c r="L146" s="130"/>
      <c r="M146" s="122">
        <f>I146-J146</f>
        <v>0</v>
      </c>
      <c r="O146" s="261"/>
      <c r="P146" s="261"/>
      <c r="Q146" s="261"/>
      <c r="R146" s="262"/>
      <c r="S146" s="262"/>
      <c r="T146" s="261"/>
      <c r="U146" s="1"/>
    </row>
    <row r="147" spans="1:21" ht="18" hidden="1" customHeight="1" x14ac:dyDescent="0.2">
      <c r="A147" s="125"/>
      <c r="B147" s="126"/>
      <c r="C147" s="131"/>
      <c r="D147" s="127"/>
      <c r="E147" s="127"/>
      <c r="F147" s="127"/>
      <c r="G147" s="128"/>
      <c r="H147" s="130"/>
      <c r="I147" s="129"/>
      <c r="J147" s="129"/>
      <c r="K147" s="130"/>
      <c r="L147" s="130"/>
      <c r="M147" s="122">
        <f>I147-J147</f>
        <v>0</v>
      </c>
      <c r="O147" s="261"/>
      <c r="P147" s="261"/>
      <c r="Q147" s="261"/>
      <c r="R147" s="262"/>
      <c r="S147" s="262"/>
      <c r="T147" s="261"/>
      <c r="U147" s="1"/>
    </row>
    <row r="148" spans="1:21" ht="18" hidden="1" customHeight="1" x14ac:dyDescent="0.2">
      <c r="A148" s="125"/>
      <c r="B148" s="126"/>
      <c r="C148" s="131"/>
      <c r="D148" s="127"/>
      <c r="E148" s="127"/>
      <c r="F148" s="127"/>
      <c r="G148" s="128"/>
      <c r="H148" s="130"/>
      <c r="I148" s="129"/>
      <c r="J148" s="129"/>
      <c r="K148" s="130"/>
      <c r="L148" s="130"/>
      <c r="M148" s="122">
        <f>I148-J148</f>
        <v>0</v>
      </c>
      <c r="O148" s="261"/>
      <c r="P148" s="261"/>
      <c r="Q148" s="261"/>
      <c r="R148" s="262"/>
      <c r="S148" s="262"/>
      <c r="T148" s="261"/>
      <c r="U148" s="1"/>
    </row>
    <row r="149" spans="1:21" ht="18" hidden="1" customHeight="1" x14ac:dyDescent="0.2">
      <c r="A149" s="125"/>
      <c r="B149" s="126"/>
      <c r="C149" s="131"/>
      <c r="D149" s="127"/>
      <c r="E149" s="127"/>
      <c r="F149" s="127"/>
      <c r="G149" s="128"/>
      <c r="H149" s="130"/>
      <c r="I149" s="129"/>
      <c r="J149" s="129"/>
      <c r="K149" s="130"/>
      <c r="L149" s="130"/>
      <c r="M149" s="122">
        <f>I149-J149</f>
        <v>0</v>
      </c>
      <c r="O149" s="261"/>
      <c r="P149" s="261"/>
      <c r="Q149" s="261"/>
      <c r="R149" s="262"/>
      <c r="S149" s="262"/>
      <c r="T149" s="261"/>
      <c r="U149" s="1"/>
    </row>
    <row r="150" spans="1:21" ht="18" hidden="1" customHeight="1" x14ac:dyDescent="0.2">
      <c r="A150" s="125"/>
      <c r="B150" s="126"/>
      <c r="C150" s="131"/>
      <c r="D150" s="127"/>
      <c r="E150" s="127"/>
      <c r="F150" s="127"/>
      <c r="G150" s="128"/>
      <c r="H150" s="130"/>
      <c r="I150" s="129"/>
      <c r="J150" s="129"/>
      <c r="K150" s="130"/>
      <c r="L150" s="130"/>
      <c r="M150" s="122">
        <f>I150-J150</f>
        <v>0</v>
      </c>
      <c r="O150" s="261"/>
      <c r="P150" s="261"/>
      <c r="Q150" s="261"/>
      <c r="R150" s="262"/>
      <c r="S150" s="262"/>
      <c r="T150" s="261"/>
      <c r="U150" s="1"/>
    </row>
    <row r="151" spans="1:21" ht="18" hidden="1" customHeight="1" x14ac:dyDescent="0.2">
      <c r="A151" s="125"/>
      <c r="B151" s="126"/>
      <c r="C151" s="131"/>
      <c r="D151" s="127"/>
      <c r="E151" s="127"/>
      <c r="F151" s="127"/>
      <c r="G151" s="128"/>
      <c r="H151" s="130"/>
      <c r="I151" s="129"/>
      <c r="J151" s="129"/>
      <c r="K151" s="130"/>
      <c r="L151" s="130"/>
      <c r="M151" s="122">
        <f>I151-J151</f>
        <v>0</v>
      </c>
      <c r="O151" s="261"/>
      <c r="P151" s="261"/>
      <c r="Q151" s="261"/>
      <c r="R151" s="262"/>
      <c r="S151" s="262"/>
      <c r="T151" s="261"/>
      <c r="U151" s="1"/>
    </row>
    <row r="152" spans="1:21" ht="18" hidden="1" customHeight="1" x14ac:dyDescent="0.2">
      <c r="A152" s="125"/>
      <c r="B152" s="126"/>
      <c r="C152" s="131"/>
      <c r="D152" s="127"/>
      <c r="E152" s="127"/>
      <c r="F152" s="127"/>
      <c r="G152" s="128"/>
      <c r="H152" s="130"/>
      <c r="I152" s="129"/>
      <c r="J152" s="129"/>
      <c r="K152" s="130"/>
      <c r="L152" s="130"/>
      <c r="M152" s="122">
        <f>I152-J152</f>
        <v>0</v>
      </c>
      <c r="O152" s="261"/>
      <c r="P152" s="261"/>
      <c r="Q152" s="261"/>
      <c r="R152" s="262"/>
      <c r="S152" s="262"/>
      <c r="T152" s="261"/>
      <c r="U152" s="1"/>
    </row>
    <row r="153" spans="1:21" ht="18" hidden="1" customHeight="1" x14ac:dyDescent="0.2">
      <c r="A153" s="125"/>
      <c r="B153" s="126"/>
      <c r="C153" s="131"/>
      <c r="D153" s="127"/>
      <c r="E153" s="127"/>
      <c r="F153" s="127"/>
      <c r="G153" s="128"/>
      <c r="H153" s="130"/>
      <c r="I153" s="129"/>
      <c r="J153" s="129"/>
      <c r="K153" s="130"/>
      <c r="L153" s="130"/>
      <c r="M153" s="122">
        <f>I153-J153</f>
        <v>0</v>
      </c>
      <c r="O153" s="261"/>
      <c r="P153" s="261"/>
      <c r="Q153" s="261"/>
      <c r="R153" s="262"/>
      <c r="S153" s="262"/>
      <c r="T153" s="261"/>
      <c r="U153" s="1"/>
    </row>
    <row r="154" spans="1:21" ht="18" hidden="1" customHeight="1" x14ac:dyDescent="0.2">
      <c r="A154" s="125"/>
      <c r="B154" s="126"/>
      <c r="C154" s="131"/>
      <c r="D154" s="127"/>
      <c r="E154" s="127"/>
      <c r="F154" s="127"/>
      <c r="G154" s="128"/>
      <c r="H154" s="130"/>
      <c r="I154" s="129"/>
      <c r="J154" s="129"/>
      <c r="K154" s="130"/>
      <c r="L154" s="130"/>
      <c r="M154" s="122">
        <f>I154-J154</f>
        <v>0</v>
      </c>
      <c r="O154" s="261"/>
      <c r="P154" s="261"/>
      <c r="Q154" s="261"/>
      <c r="R154" s="262"/>
      <c r="S154" s="262"/>
      <c r="T154" s="261"/>
      <c r="U154" s="1"/>
    </row>
    <row r="155" spans="1:21" ht="18" hidden="1" customHeight="1" x14ac:dyDescent="0.2">
      <c r="A155" s="125"/>
      <c r="B155" s="126"/>
      <c r="C155" s="131"/>
      <c r="D155" s="127"/>
      <c r="E155" s="127"/>
      <c r="F155" s="127"/>
      <c r="G155" s="128"/>
      <c r="H155" s="130"/>
      <c r="I155" s="129"/>
      <c r="J155" s="129"/>
      <c r="K155" s="130"/>
      <c r="L155" s="130"/>
      <c r="M155" s="122">
        <f>I155-J155</f>
        <v>0</v>
      </c>
      <c r="O155" s="261"/>
      <c r="P155" s="261"/>
      <c r="Q155" s="261"/>
      <c r="R155" s="262"/>
      <c r="S155" s="262"/>
      <c r="T155" s="261"/>
      <c r="U155" s="1"/>
    </row>
    <row r="156" spans="1:21" ht="18" hidden="1" customHeight="1" x14ac:dyDescent="0.2">
      <c r="A156" s="125"/>
      <c r="B156" s="126"/>
      <c r="C156" s="131"/>
      <c r="D156" s="127"/>
      <c r="E156" s="127"/>
      <c r="F156" s="127"/>
      <c r="G156" s="128"/>
      <c r="H156" s="130"/>
      <c r="I156" s="129"/>
      <c r="J156" s="129"/>
      <c r="K156" s="130"/>
      <c r="L156" s="130"/>
      <c r="M156" s="122">
        <f>I156-J156</f>
        <v>0</v>
      </c>
      <c r="O156" s="261"/>
      <c r="P156" s="261"/>
      <c r="Q156" s="261"/>
      <c r="R156" s="262"/>
      <c r="S156" s="262"/>
      <c r="T156" s="261"/>
      <c r="U156" s="1"/>
    </row>
    <row r="157" spans="1:21" ht="18" hidden="1" customHeight="1" x14ac:dyDescent="0.2">
      <c r="A157" s="125"/>
      <c r="B157" s="126"/>
      <c r="C157" s="131"/>
      <c r="D157" s="127"/>
      <c r="E157" s="127"/>
      <c r="F157" s="127"/>
      <c r="G157" s="128"/>
      <c r="H157" s="130"/>
      <c r="I157" s="129"/>
      <c r="J157" s="129"/>
      <c r="K157" s="130"/>
      <c r="L157" s="130"/>
      <c r="M157" s="122">
        <f>I157-J157</f>
        <v>0</v>
      </c>
      <c r="O157" s="261"/>
      <c r="P157" s="261"/>
      <c r="Q157" s="261"/>
      <c r="R157" s="262"/>
      <c r="S157" s="262"/>
      <c r="T157" s="261"/>
      <c r="U157" s="1"/>
    </row>
    <row r="158" spans="1:21" ht="18" hidden="1" customHeight="1" x14ac:dyDescent="0.2">
      <c r="A158" s="125"/>
      <c r="B158" s="126"/>
      <c r="C158" s="131"/>
      <c r="D158" s="127"/>
      <c r="E158" s="127"/>
      <c r="F158" s="127"/>
      <c r="G158" s="128"/>
      <c r="H158" s="130"/>
      <c r="I158" s="129"/>
      <c r="J158" s="129"/>
      <c r="K158" s="130"/>
      <c r="L158" s="130"/>
      <c r="M158" s="122">
        <f>I158-J158</f>
        <v>0</v>
      </c>
      <c r="O158" s="261"/>
      <c r="P158" s="261"/>
      <c r="Q158" s="261"/>
      <c r="R158" s="262"/>
      <c r="S158" s="262"/>
      <c r="T158" s="261"/>
      <c r="U158" s="1"/>
    </row>
    <row r="159" spans="1:21" ht="18" hidden="1" customHeight="1" x14ac:dyDescent="0.2">
      <c r="A159" s="125"/>
      <c r="B159" s="126"/>
      <c r="C159" s="131"/>
      <c r="D159" s="127"/>
      <c r="E159" s="127"/>
      <c r="F159" s="127"/>
      <c r="G159" s="128"/>
      <c r="H159" s="130"/>
      <c r="I159" s="129"/>
      <c r="J159" s="129"/>
      <c r="K159" s="130"/>
      <c r="L159" s="130"/>
      <c r="M159" s="122">
        <f>I159-J159</f>
        <v>0</v>
      </c>
      <c r="O159" s="261"/>
      <c r="P159" s="261"/>
      <c r="Q159" s="261"/>
      <c r="R159" s="262"/>
      <c r="S159" s="262"/>
      <c r="T159" s="261"/>
      <c r="U159" s="1"/>
    </row>
    <row r="160" spans="1:21" ht="18" hidden="1" customHeight="1" x14ac:dyDescent="0.2">
      <c r="A160" s="125"/>
      <c r="B160" s="126"/>
      <c r="C160" s="131"/>
      <c r="D160" s="127"/>
      <c r="E160" s="127"/>
      <c r="F160" s="127"/>
      <c r="G160" s="128"/>
      <c r="H160" s="130"/>
      <c r="I160" s="129"/>
      <c r="J160" s="129"/>
      <c r="K160" s="130"/>
      <c r="L160" s="130"/>
      <c r="M160" s="122">
        <f>I160-J160</f>
        <v>0</v>
      </c>
      <c r="O160" s="261"/>
      <c r="P160" s="261"/>
      <c r="Q160" s="261"/>
      <c r="R160" s="262"/>
      <c r="S160" s="262"/>
      <c r="T160" s="261"/>
      <c r="U160" s="1"/>
    </row>
    <row r="161" spans="1:21" ht="18" hidden="1" customHeight="1" x14ac:dyDescent="0.2">
      <c r="A161" s="125"/>
      <c r="B161" s="126"/>
      <c r="C161" s="131"/>
      <c r="D161" s="127"/>
      <c r="E161" s="127"/>
      <c r="F161" s="127"/>
      <c r="G161" s="128"/>
      <c r="H161" s="130"/>
      <c r="I161" s="129"/>
      <c r="J161" s="129"/>
      <c r="K161" s="130"/>
      <c r="L161" s="130"/>
      <c r="M161" s="122">
        <f>I161-J161</f>
        <v>0</v>
      </c>
      <c r="O161" s="261"/>
      <c r="P161" s="261"/>
      <c r="Q161" s="261"/>
      <c r="R161" s="262"/>
      <c r="S161" s="262"/>
      <c r="T161" s="261"/>
      <c r="U161" s="1"/>
    </row>
    <row r="162" spans="1:21" ht="18" hidden="1" customHeight="1" x14ac:dyDescent="0.2">
      <c r="A162" s="125"/>
      <c r="B162" s="126"/>
      <c r="C162" s="131"/>
      <c r="D162" s="127"/>
      <c r="E162" s="127"/>
      <c r="F162" s="127"/>
      <c r="G162" s="128"/>
      <c r="H162" s="130"/>
      <c r="I162" s="129"/>
      <c r="J162" s="129"/>
      <c r="K162" s="130"/>
      <c r="L162" s="130"/>
      <c r="M162" s="122">
        <f>I162-J162</f>
        <v>0</v>
      </c>
      <c r="O162" s="261"/>
      <c r="P162" s="261"/>
      <c r="Q162" s="261"/>
      <c r="R162" s="262"/>
      <c r="S162" s="262"/>
      <c r="T162" s="261"/>
      <c r="U162" s="1"/>
    </row>
    <row r="163" spans="1:21" ht="18" hidden="1" customHeight="1" x14ac:dyDescent="0.2">
      <c r="A163" s="125"/>
      <c r="B163" s="126"/>
      <c r="C163" s="131"/>
      <c r="D163" s="127"/>
      <c r="E163" s="127"/>
      <c r="F163" s="127"/>
      <c r="G163" s="128"/>
      <c r="H163" s="130"/>
      <c r="I163" s="129"/>
      <c r="J163" s="129"/>
      <c r="K163" s="130"/>
      <c r="L163" s="130"/>
      <c r="M163" s="122">
        <f>I163-J163</f>
        <v>0</v>
      </c>
      <c r="O163" s="261"/>
      <c r="P163" s="261"/>
      <c r="Q163" s="261"/>
      <c r="R163" s="262"/>
      <c r="S163" s="262"/>
      <c r="T163" s="261"/>
      <c r="U163" s="1"/>
    </row>
    <row r="164" spans="1:21" ht="18" hidden="1" customHeight="1" x14ac:dyDescent="0.2">
      <c r="A164" s="125"/>
      <c r="B164" s="126"/>
      <c r="C164" s="131"/>
      <c r="D164" s="127"/>
      <c r="E164" s="127"/>
      <c r="F164" s="127"/>
      <c r="G164" s="128"/>
      <c r="H164" s="130"/>
      <c r="I164" s="129"/>
      <c r="J164" s="129"/>
      <c r="K164" s="130"/>
      <c r="L164" s="130"/>
      <c r="M164" s="122">
        <f>I164-J164</f>
        <v>0</v>
      </c>
      <c r="O164" s="261"/>
      <c r="P164" s="261"/>
      <c r="Q164" s="261"/>
      <c r="R164" s="262"/>
      <c r="S164" s="262"/>
      <c r="T164" s="261"/>
      <c r="U164" s="1"/>
    </row>
    <row r="165" spans="1:21" ht="18" hidden="1" customHeight="1" x14ac:dyDescent="0.2">
      <c r="A165" s="125"/>
      <c r="B165" s="126"/>
      <c r="C165" s="131"/>
      <c r="D165" s="127"/>
      <c r="E165" s="127"/>
      <c r="F165" s="127"/>
      <c r="G165" s="128"/>
      <c r="H165" s="130"/>
      <c r="I165" s="129"/>
      <c r="J165" s="129"/>
      <c r="K165" s="130"/>
      <c r="L165" s="130"/>
      <c r="M165" s="122">
        <f>I165-J165</f>
        <v>0</v>
      </c>
      <c r="O165" s="261"/>
      <c r="P165" s="261"/>
      <c r="Q165" s="261"/>
      <c r="R165" s="262"/>
      <c r="S165" s="262"/>
      <c r="T165" s="261"/>
      <c r="U165" s="1"/>
    </row>
    <row r="166" spans="1:21" ht="18" hidden="1" customHeight="1" x14ac:dyDescent="0.2">
      <c r="A166" s="125"/>
      <c r="B166" s="126"/>
      <c r="C166" s="131"/>
      <c r="D166" s="127"/>
      <c r="E166" s="127"/>
      <c r="F166" s="127"/>
      <c r="G166" s="128"/>
      <c r="H166" s="130"/>
      <c r="I166" s="129"/>
      <c r="J166" s="129"/>
      <c r="K166" s="130"/>
      <c r="L166" s="130"/>
      <c r="M166" s="122">
        <f>I166-J166</f>
        <v>0</v>
      </c>
      <c r="O166" s="261"/>
      <c r="P166" s="261"/>
      <c r="Q166" s="261"/>
      <c r="R166" s="262"/>
      <c r="S166" s="262"/>
      <c r="T166" s="261"/>
      <c r="U166" s="1"/>
    </row>
    <row r="167" spans="1:21" ht="18" hidden="1" customHeight="1" x14ac:dyDescent="0.2">
      <c r="A167" s="125"/>
      <c r="B167" s="126"/>
      <c r="C167" s="131"/>
      <c r="D167" s="127"/>
      <c r="E167" s="127"/>
      <c r="F167" s="127"/>
      <c r="G167" s="128"/>
      <c r="H167" s="130"/>
      <c r="I167" s="129"/>
      <c r="J167" s="129"/>
      <c r="K167" s="130"/>
      <c r="L167" s="130"/>
      <c r="M167" s="122">
        <f>I167-J167</f>
        <v>0</v>
      </c>
      <c r="O167" s="261"/>
      <c r="P167" s="261"/>
      <c r="Q167" s="261"/>
      <c r="R167" s="262"/>
      <c r="S167" s="262"/>
      <c r="T167" s="261"/>
      <c r="U167" s="1"/>
    </row>
    <row r="168" spans="1:21" ht="18" hidden="1" customHeight="1" x14ac:dyDescent="0.2">
      <c r="A168" s="125"/>
      <c r="B168" s="126"/>
      <c r="C168" s="131"/>
      <c r="D168" s="127"/>
      <c r="E168" s="127"/>
      <c r="F168" s="127"/>
      <c r="G168" s="128"/>
      <c r="H168" s="130"/>
      <c r="I168" s="129"/>
      <c r="J168" s="129"/>
      <c r="K168" s="130"/>
      <c r="L168" s="130"/>
      <c r="M168" s="122">
        <f>I168-J168</f>
        <v>0</v>
      </c>
      <c r="O168" s="261"/>
      <c r="P168" s="261"/>
      <c r="Q168" s="261"/>
      <c r="R168" s="262"/>
      <c r="S168" s="262"/>
      <c r="T168" s="261"/>
      <c r="U168" s="1"/>
    </row>
    <row r="169" spans="1:21" ht="18" hidden="1" customHeight="1" x14ac:dyDescent="0.2">
      <c r="A169" s="125"/>
      <c r="B169" s="126"/>
      <c r="C169" s="131"/>
      <c r="D169" s="127"/>
      <c r="E169" s="127"/>
      <c r="F169" s="127"/>
      <c r="G169" s="128"/>
      <c r="H169" s="130"/>
      <c r="I169" s="129"/>
      <c r="J169" s="129"/>
      <c r="K169" s="130"/>
      <c r="L169" s="130"/>
      <c r="M169" s="122">
        <f>I169-J169</f>
        <v>0</v>
      </c>
      <c r="O169" s="261"/>
      <c r="P169" s="261"/>
      <c r="Q169" s="261"/>
      <c r="R169" s="262"/>
      <c r="S169" s="262"/>
      <c r="T169" s="261"/>
      <c r="U169" s="1"/>
    </row>
    <row r="170" spans="1:21" ht="18" hidden="1" customHeight="1" x14ac:dyDescent="0.2">
      <c r="A170" s="125"/>
      <c r="B170" s="126"/>
      <c r="C170" s="131"/>
      <c r="D170" s="127"/>
      <c r="E170" s="127"/>
      <c r="F170" s="127"/>
      <c r="G170" s="128"/>
      <c r="H170" s="130"/>
      <c r="I170" s="129"/>
      <c r="J170" s="129"/>
      <c r="K170" s="130"/>
      <c r="L170" s="130"/>
      <c r="M170" s="122">
        <f>I170-J170</f>
        <v>0</v>
      </c>
      <c r="O170" s="261"/>
      <c r="P170" s="261"/>
      <c r="Q170" s="261"/>
      <c r="R170" s="262"/>
      <c r="S170" s="262"/>
      <c r="T170" s="261"/>
      <c r="U170" s="1"/>
    </row>
    <row r="171" spans="1:21" ht="18" hidden="1" customHeight="1" x14ac:dyDescent="0.2">
      <c r="A171" s="125"/>
      <c r="B171" s="126"/>
      <c r="C171" s="131"/>
      <c r="D171" s="127"/>
      <c r="E171" s="127"/>
      <c r="F171" s="127"/>
      <c r="G171" s="128"/>
      <c r="H171" s="130"/>
      <c r="I171" s="129"/>
      <c r="J171" s="129"/>
      <c r="K171" s="130"/>
      <c r="L171" s="130"/>
      <c r="M171" s="122">
        <f>I171-J171</f>
        <v>0</v>
      </c>
      <c r="O171" s="261"/>
      <c r="P171" s="261"/>
      <c r="Q171" s="261"/>
      <c r="R171" s="262"/>
      <c r="S171" s="262"/>
      <c r="T171" s="261"/>
      <c r="U171" s="1"/>
    </row>
    <row r="172" spans="1:21" ht="18" hidden="1" customHeight="1" x14ac:dyDescent="0.2">
      <c r="A172" s="125"/>
      <c r="B172" s="126"/>
      <c r="C172" s="131"/>
      <c r="D172" s="127"/>
      <c r="E172" s="127"/>
      <c r="F172" s="127"/>
      <c r="G172" s="128"/>
      <c r="H172" s="130"/>
      <c r="I172" s="129"/>
      <c r="J172" s="129"/>
      <c r="K172" s="130"/>
      <c r="L172" s="130"/>
      <c r="M172" s="122">
        <f>I172-J172</f>
        <v>0</v>
      </c>
      <c r="O172" s="261"/>
      <c r="P172" s="261"/>
      <c r="Q172" s="261"/>
      <c r="R172" s="262"/>
      <c r="S172" s="262"/>
      <c r="T172" s="261"/>
      <c r="U172" s="1"/>
    </row>
    <row r="173" spans="1:21" ht="18" hidden="1" customHeight="1" x14ac:dyDescent="0.2">
      <c r="A173" s="125"/>
      <c r="B173" s="126"/>
      <c r="C173" s="131"/>
      <c r="D173" s="127"/>
      <c r="E173" s="127"/>
      <c r="F173" s="127"/>
      <c r="G173" s="128"/>
      <c r="H173" s="130"/>
      <c r="I173" s="129"/>
      <c r="J173" s="129"/>
      <c r="K173" s="130"/>
      <c r="L173" s="130"/>
      <c r="M173" s="122">
        <f>I173-J173</f>
        <v>0</v>
      </c>
      <c r="O173" s="261"/>
      <c r="P173" s="261"/>
      <c r="Q173" s="261"/>
      <c r="R173" s="262"/>
      <c r="S173" s="262"/>
      <c r="T173" s="261"/>
      <c r="U173" s="1"/>
    </row>
    <row r="174" spans="1:21" ht="18" hidden="1" customHeight="1" x14ac:dyDescent="0.2">
      <c r="A174" s="125"/>
      <c r="B174" s="126"/>
      <c r="C174" s="131"/>
      <c r="D174" s="127"/>
      <c r="E174" s="127"/>
      <c r="F174" s="127"/>
      <c r="G174" s="128"/>
      <c r="H174" s="130"/>
      <c r="I174" s="129"/>
      <c r="J174" s="129"/>
      <c r="K174" s="130"/>
      <c r="L174" s="130"/>
      <c r="M174" s="122">
        <f>I174-J174</f>
        <v>0</v>
      </c>
      <c r="O174" s="261"/>
      <c r="P174" s="261"/>
      <c r="Q174" s="261"/>
      <c r="R174" s="262"/>
      <c r="S174" s="262"/>
      <c r="T174" s="261"/>
      <c r="U174" s="1"/>
    </row>
    <row r="175" spans="1:21" ht="18" hidden="1" customHeight="1" x14ac:dyDescent="0.2">
      <c r="A175" s="125"/>
      <c r="B175" s="126"/>
      <c r="C175" s="131"/>
      <c r="D175" s="127"/>
      <c r="E175" s="127"/>
      <c r="F175" s="127"/>
      <c r="G175" s="128"/>
      <c r="H175" s="130"/>
      <c r="I175" s="129"/>
      <c r="J175" s="129"/>
      <c r="K175" s="130"/>
      <c r="L175" s="130"/>
      <c r="M175" s="122">
        <f>I175-J175</f>
        <v>0</v>
      </c>
      <c r="O175" s="261"/>
      <c r="P175" s="261"/>
      <c r="Q175" s="261"/>
      <c r="R175" s="262"/>
      <c r="S175" s="262"/>
      <c r="T175" s="261"/>
      <c r="U175" s="1"/>
    </row>
    <row r="176" spans="1:21" ht="18" hidden="1" customHeight="1" x14ac:dyDescent="0.2">
      <c r="A176" s="125"/>
      <c r="B176" s="126"/>
      <c r="C176" s="131"/>
      <c r="D176" s="127"/>
      <c r="E176" s="127"/>
      <c r="F176" s="127"/>
      <c r="G176" s="128"/>
      <c r="H176" s="130"/>
      <c r="I176" s="129"/>
      <c r="J176" s="129"/>
      <c r="K176" s="130"/>
      <c r="L176" s="130"/>
      <c r="M176" s="122">
        <f>I176-J176</f>
        <v>0</v>
      </c>
      <c r="O176" s="261"/>
      <c r="P176" s="261"/>
      <c r="Q176" s="261"/>
      <c r="R176" s="262"/>
      <c r="S176" s="262"/>
      <c r="T176" s="261"/>
      <c r="U176" s="1"/>
    </row>
    <row r="177" spans="1:21" ht="18" hidden="1" customHeight="1" x14ac:dyDescent="0.2">
      <c r="A177" s="125"/>
      <c r="B177" s="126"/>
      <c r="C177" s="131"/>
      <c r="D177" s="127"/>
      <c r="E177" s="127"/>
      <c r="F177" s="127"/>
      <c r="G177" s="128"/>
      <c r="H177" s="130"/>
      <c r="I177" s="129"/>
      <c r="J177" s="129"/>
      <c r="K177" s="130"/>
      <c r="L177" s="130"/>
      <c r="M177" s="122">
        <f>I177-J177</f>
        <v>0</v>
      </c>
      <c r="O177" s="261"/>
      <c r="P177" s="261"/>
      <c r="Q177" s="261"/>
      <c r="R177" s="262"/>
      <c r="S177" s="262"/>
      <c r="T177" s="261"/>
      <c r="U177" s="1"/>
    </row>
    <row r="178" spans="1:21" ht="18" hidden="1" customHeight="1" x14ac:dyDescent="0.2">
      <c r="A178" s="125"/>
      <c r="B178" s="126"/>
      <c r="C178" s="131"/>
      <c r="D178" s="127"/>
      <c r="E178" s="127"/>
      <c r="F178" s="127"/>
      <c r="G178" s="128"/>
      <c r="H178" s="130"/>
      <c r="I178" s="129"/>
      <c r="J178" s="129"/>
      <c r="K178" s="130"/>
      <c r="L178" s="130"/>
      <c r="M178" s="122">
        <f>I178-J178</f>
        <v>0</v>
      </c>
      <c r="O178" s="261"/>
      <c r="P178" s="261"/>
      <c r="Q178" s="261"/>
      <c r="R178" s="262"/>
      <c r="S178" s="262"/>
      <c r="T178" s="261"/>
      <c r="U178" s="1"/>
    </row>
    <row r="179" spans="1:21" ht="18" hidden="1" customHeight="1" x14ac:dyDescent="0.2">
      <c r="A179" s="125"/>
      <c r="B179" s="126"/>
      <c r="C179" s="131"/>
      <c r="D179" s="127"/>
      <c r="E179" s="127"/>
      <c r="F179" s="127"/>
      <c r="G179" s="128"/>
      <c r="H179" s="130"/>
      <c r="I179" s="129"/>
      <c r="J179" s="129"/>
      <c r="K179" s="130"/>
      <c r="L179" s="130"/>
      <c r="M179" s="122">
        <f>I179-J179</f>
        <v>0</v>
      </c>
      <c r="O179" s="261"/>
      <c r="P179" s="261"/>
      <c r="Q179" s="261"/>
      <c r="R179" s="262"/>
      <c r="S179" s="262"/>
      <c r="T179" s="261"/>
      <c r="U179" s="1"/>
    </row>
    <row r="180" spans="1:21" ht="18" hidden="1" customHeight="1" x14ac:dyDescent="0.2">
      <c r="A180" s="125"/>
      <c r="B180" s="126"/>
      <c r="C180" s="131"/>
      <c r="D180" s="127"/>
      <c r="E180" s="127"/>
      <c r="F180" s="127"/>
      <c r="G180" s="128"/>
      <c r="H180" s="130"/>
      <c r="I180" s="129"/>
      <c r="J180" s="129"/>
      <c r="K180" s="130"/>
      <c r="L180" s="130"/>
      <c r="M180" s="122">
        <f>I180-J180</f>
        <v>0</v>
      </c>
      <c r="O180" s="261"/>
      <c r="P180" s="261"/>
      <c r="Q180" s="261"/>
      <c r="R180" s="262"/>
      <c r="S180" s="262"/>
      <c r="T180" s="261"/>
      <c r="U180" s="1"/>
    </row>
    <row r="181" spans="1:21" ht="18" hidden="1" customHeight="1" x14ac:dyDescent="0.2">
      <c r="A181" s="125"/>
      <c r="B181" s="126"/>
      <c r="C181" s="131"/>
      <c r="D181" s="127"/>
      <c r="E181" s="127"/>
      <c r="F181" s="127"/>
      <c r="G181" s="128"/>
      <c r="H181" s="130"/>
      <c r="I181" s="129"/>
      <c r="J181" s="129"/>
      <c r="K181" s="130"/>
      <c r="L181" s="130"/>
      <c r="M181" s="122">
        <f>I181-J181</f>
        <v>0</v>
      </c>
      <c r="O181" s="261"/>
      <c r="P181" s="261"/>
      <c r="Q181" s="261"/>
      <c r="R181" s="262"/>
      <c r="S181" s="262"/>
      <c r="T181" s="261"/>
      <c r="U181" s="1"/>
    </row>
    <row r="182" spans="1:21" ht="18" hidden="1" customHeight="1" x14ac:dyDescent="0.2">
      <c r="A182" s="125"/>
      <c r="B182" s="126"/>
      <c r="C182" s="131"/>
      <c r="D182" s="127"/>
      <c r="E182" s="127"/>
      <c r="F182" s="127"/>
      <c r="G182" s="128"/>
      <c r="H182" s="130"/>
      <c r="I182" s="129"/>
      <c r="J182" s="129"/>
      <c r="K182" s="130"/>
      <c r="L182" s="130"/>
      <c r="M182" s="122">
        <f>I182-J182</f>
        <v>0</v>
      </c>
      <c r="O182" s="261"/>
      <c r="P182" s="261"/>
      <c r="Q182" s="261"/>
      <c r="R182" s="262"/>
      <c r="S182" s="262"/>
      <c r="T182" s="261"/>
      <c r="U182" s="1"/>
    </row>
    <row r="183" spans="1:21" ht="18" hidden="1" customHeight="1" x14ac:dyDescent="0.2">
      <c r="A183" s="125"/>
      <c r="B183" s="126"/>
      <c r="C183" s="131"/>
      <c r="D183" s="127"/>
      <c r="E183" s="127"/>
      <c r="F183" s="127"/>
      <c r="G183" s="128"/>
      <c r="H183" s="130"/>
      <c r="I183" s="129"/>
      <c r="J183" s="129"/>
      <c r="K183" s="130"/>
      <c r="L183" s="130"/>
      <c r="M183" s="122">
        <f>I183-J183</f>
        <v>0</v>
      </c>
      <c r="O183" s="261"/>
      <c r="P183" s="261"/>
      <c r="Q183" s="261"/>
      <c r="R183" s="262"/>
      <c r="S183" s="262"/>
      <c r="T183" s="261"/>
      <c r="U183" s="1"/>
    </row>
    <row r="184" spans="1:21" ht="18" hidden="1" customHeight="1" x14ac:dyDescent="0.2">
      <c r="A184" s="125"/>
      <c r="B184" s="126"/>
      <c r="C184" s="131"/>
      <c r="D184" s="127"/>
      <c r="E184" s="127"/>
      <c r="F184" s="127"/>
      <c r="G184" s="128"/>
      <c r="H184" s="130"/>
      <c r="I184" s="129"/>
      <c r="J184" s="129"/>
      <c r="K184" s="130"/>
      <c r="L184" s="130"/>
      <c r="M184" s="122">
        <f>I184-J184</f>
        <v>0</v>
      </c>
      <c r="O184" s="261"/>
      <c r="P184" s="261"/>
      <c r="Q184" s="261"/>
      <c r="R184" s="262"/>
      <c r="S184" s="262"/>
      <c r="T184" s="261"/>
      <c r="U184" s="1"/>
    </row>
    <row r="185" spans="1:21" ht="18" hidden="1" customHeight="1" x14ac:dyDescent="0.2">
      <c r="A185" s="125"/>
      <c r="B185" s="126"/>
      <c r="C185" s="131"/>
      <c r="D185" s="127"/>
      <c r="E185" s="127"/>
      <c r="F185" s="127"/>
      <c r="G185" s="128"/>
      <c r="H185" s="130"/>
      <c r="I185" s="129"/>
      <c r="J185" s="129"/>
      <c r="K185" s="130"/>
      <c r="L185" s="130"/>
      <c r="M185" s="122">
        <f>I185-J185</f>
        <v>0</v>
      </c>
      <c r="O185" s="261"/>
      <c r="P185" s="261"/>
      <c r="Q185" s="261"/>
      <c r="R185" s="262"/>
      <c r="S185" s="262"/>
      <c r="T185" s="261"/>
      <c r="U185" s="1"/>
    </row>
    <row r="186" spans="1:21" ht="18" hidden="1" customHeight="1" x14ac:dyDescent="0.2">
      <c r="A186" s="125"/>
      <c r="B186" s="126"/>
      <c r="C186" s="131"/>
      <c r="D186" s="127"/>
      <c r="E186" s="127"/>
      <c r="F186" s="127"/>
      <c r="G186" s="128"/>
      <c r="H186" s="130"/>
      <c r="I186" s="129"/>
      <c r="J186" s="129"/>
      <c r="K186" s="130"/>
      <c r="L186" s="130"/>
      <c r="M186" s="122">
        <f>I186-J186</f>
        <v>0</v>
      </c>
      <c r="O186" s="261"/>
      <c r="P186" s="261"/>
      <c r="Q186" s="261"/>
      <c r="R186" s="262"/>
      <c r="S186" s="262"/>
      <c r="T186" s="261"/>
      <c r="U186" s="1"/>
    </row>
    <row r="187" spans="1:21" ht="18" hidden="1" customHeight="1" x14ac:dyDescent="0.2">
      <c r="A187" s="125"/>
      <c r="B187" s="126"/>
      <c r="C187" s="131"/>
      <c r="D187" s="127"/>
      <c r="E187" s="127"/>
      <c r="F187" s="127"/>
      <c r="G187" s="128"/>
      <c r="H187" s="130"/>
      <c r="I187" s="129"/>
      <c r="J187" s="129"/>
      <c r="K187" s="130"/>
      <c r="L187" s="130"/>
      <c r="M187" s="122">
        <f>I187-J187</f>
        <v>0</v>
      </c>
      <c r="O187" s="261"/>
      <c r="P187" s="261"/>
      <c r="Q187" s="261"/>
      <c r="R187" s="262"/>
      <c r="S187" s="262"/>
      <c r="T187" s="261"/>
      <c r="U187" s="1"/>
    </row>
    <row r="188" spans="1:21" ht="18" hidden="1" customHeight="1" x14ac:dyDescent="0.2">
      <c r="A188" s="125"/>
      <c r="B188" s="126"/>
      <c r="C188" s="131"/>
      <c r="D188" s="127"/>
      <c r="E188" s="127"/>
      <c r="F188" s="127"/>
      <c r="G188" s="128"/>
      <c r="H188" s="130"/>
      <c r="I188" s="129"/>
      <c r="J188" s="129"/>
      <c r="K188" s="130"/>
      <c r="L188" s="130"/>
      <c r="M188" s="122">
        <f>I188-J188</f>
        <v>0</v>
      </c>
      <c r="O188" s="261"/>
      <c r="P188" s="261"/>
      <c r="Q188" s="261"/>
      <c r="R188" s="262"/>
      <c r="S188" s="262"/>
      <c r="T188" s="261"/>
      <c r="U188" s="1"/>
    </row>
    <row r="189" spans="1:21" ht="18" hidden="1" customHeight="1" x14ac:dyDescent="0.2">
      <c r="A189" s="125"/>
      <c r="B189" s="126"/>
      <c r="C189" s="131"/>
      <c r="D189" s="127"/>
      <c r="E189" s="127"/>
      <c r="F189" s="127"/>
      <c r="G189" s="128"/>
      <c r="H189" s="130"/>
      <c r="I189" s="129"/>
      <c r="J189" s="129"/>
      <c r="K189" s="130"/>
      <c r="L189" s="130"/>
      <c r="M189" s="122">
        <f>I189-J189</f>
        <v>0</v>
      </c>
      <c r="O189" s="261"/>
      <c r="P189" s="261"/>
      <c r="Q189" s="261"/>
      <c r="R189" s="262"/>
      <c r="S189" s="262"/>
      <c r="T189" s="261"/>
      <c r="U189" s="1"/>
    </row>
    <row r="190" spans="1:21" ht="18" hidden="1" customHeight="1" x14ac:dyDescent="0.2">
      <c r="A190" s="125"/>
      <c r="B190" s="126"/>
      <c r="C190" s="131"/>
      <c r="D190" s="127"/>
      <c r="E190" s="127"/>
      <c r="F190" s="127"/>
      <c r="G190" s="128"/>
      <c r="H190" s="130"/>
      <c r="I190" s="129"/>
      <c r="J190" s="129"/>
      <c r="K190" s="130"/>
      <c r="L190" s="130"/>
      <c r="M190" s="122">
        <f>I190-J190</f>
        <v>0</v>
      </c>
      <c r="O190" s="261"/>
      <c r="P190" s="261"/>
      <c r="Q190" s="261"/>
      <c r="R190" s="262"/>
      <c r="S190" s="262"/>
      <c r="T190" s="261"/>
      <c r="U190" s="1"/>
    </row>
    <row r="191" spans="1:21" ht="18" hidden="1" customHeight="1" x14ac:dyDescent="0.2">
      <c r="A191" s="125"/>
      <c r="B191" s="126"/>
      <c r="C191" s="131"/>
      <c r="D191" s="127"/>
      <c r="E191" s="127"/>
      <c r="F191" s="127"/>
      <c r="G191" s="128"/>
      <c r="H191" s="130"/>
      <c r="I191" s="129"/>
      <c r="J191" s="129"/>
      <c r="K191" s="130"/>
      <c r="L191" s="130"/>
      <c r="M191" s="122">
        <f>I191-J191</f>
        <v>0</v>
      </c>
      <c r="O191" s="261"/>
      <c r="P191" s="261"/>
      <c r="Q191" s="261"/>
      <c r="R191" s="262"/>
      <c r="S191" s="262"/>
      <c r="T191" s="261"/>
      <c r="U191" s="1"/>
    </row>
    <row r="192" spans="1:21" ht="18" hidden="1" customHeight="1" x14ac:dyDescent="0.2">
      <c r="A192" s="125"/>
      <c r="B192" s="126"/>
      <c r="C192" s="131"/>
      <c r="D192" s="127"/>
      <c r="E192" s="127"/>
      <c r="F192" s="127"/>
      <c r="G192" s="128"/>
      <c r="H192" s="130"/>
      <c r="I192" s="129"/>
      <c r="J192" s="129"/>
      <c r="K192" s="130"/>
      <c r="L192" s="130"/>
      <c r="M192" s="122">
        <f>I192-J192</f>
        <v>0</v>
      </c>
      <c r="O192" s="261"/>
      <c r="P192" s="261"/>
      <c r="Q192" s="261"/>
      <c r="R192" s="262"/>
      <c r="S192" s="262"/>
      <c r="T192" s="261"/>
      <c r="U192" s="1"/>
    </row>
    <row r="193" spans="1:21" ht="18" hidden="1" customHeight="1" x14ac:dyDescent="0.2">
      <c r="A193" s="125"/>
      <c r="B193" s="126"/>
      <c r="C193" s="131"/>
      <c r="D193" s="127"/>
      <c r="E193" s="127"/>
      <c r="F193" s="127"/>
      <c r="G193" s="128"/>
      <c r="H193" s="130"/>
      <c r="I193" s="129"/>
      <c r="J193" s="129"/>
      <c r="K193" s="130"/>
      <c r="L193" s="130"/>
      <c r="M193" s="122">
        <f>I193-J193</f>
        <v>0</v>
      </c>
      <c r="O193" s="261"/>
      <c r="P193" s="261"/>
      <c r="Q193" s="261"/>
      <c r="R193" s="262"/>
      <c r="S193" s="262"/>
      <c r="T193" s="261"/>
      <c r="U193" s="1"/>
    </row>
    <row r="194" spans="1:21" ht="18" hidden="1" customHeight="1" x14ac:dyDescent="0.2">
      <c r="A194" s="125"/>
      <c r="B194" s="126"/>
      <c r="C194" s="131"/>
      <c r="D194" s="127"/>
      <c r="E194" s="127"/>
      <c r="F194" s="127"/>
      <c r="G194" s="128"/>
      <c r="H194" s="130"/>
      <c r="I194" s="129"/>
      <c r="J194" s="129"/>
      <c r="K194" s="130"/>
      <c r="L194" s="130"/>
      <c r="M194" s="122">
        <f>I194-J194</f>
        <v>0</v>
      </c>
      <c r="O194" s="261"/>
      <c r="P194" s="261"/>
      <c r="Q194" s="261"/>
      <c r="R194" s="262"/>
      <c r="S194" s="262"/>
      <c r="T194" s="261"/>
      <c r="U194" s="1"/>
    </row>
    <row r="195" spans="1:21" ht="18" hidden="1" customHeight="1" x14ac:dyDescent="0.2">
      <c r="A195" s="125"/>
      <c r="B195" s="126"/>
      <c r="C195" s="131"/>
      <c r="D195" s="127"/>
      <c r="E195" s="127"/>
      <c r="F195" s="127"/>
      <c r="G195" s="128"/>
      <c r="H195" s="130"/>
      <c r="I195" s="129"/>
      <c r="J195" s="129"/>
      <c r="K195" s="130"/>
      <c r="L195" s="130"/>
      <c r="M195" s="122">
        <f>I195-J195</f>
        <v>0</v>
      </c>
      <c r="O195" s="261"/>
      <c r="P195" s="261"/>
      <c r="Q195" s="261"/>
      <c r="R195" s="262"/>
      <c r="S195" s="262"/>
      <c r="T195" s="261"/>
      <c r="U195" s="1"/>
    </row>
    <row r="196" spans="1:21" ht="18" hidden="1" customHeight="1" x14ac:dyDescent="0.2">
      <c r="A196" s="125"/>
      <c r="B196" s="126"/>
      <c r="C196" s="131"/>
      <c r="D196" s="127"/>
      <c r="E196" s="127"/>
      <c r="F196" s="127"/>
      <c r="G196" s="128"/>
      <c r="H196" s="130"/>
      <c r="I196" s="129"/>
      <c r="J196" s="129"/>
      <c r="K196" s="130"/>
      <c r="L196" s="130"/>
      <c r="M196" s="122">
        <f>I196-J196</f>
        <v>0</v>
      </c>
      <c r="O196" s="261"/>
      <c r="P196" s="261"/>
      <c r="Q196" s="261"/>
      <c r="R196" s="262"/>
      <c r="S196" s="262"/>
      <c r="T196" s="261"/>
      <c r="U196" s="1"/>
    </row>
    <row r="197" spans="1:21" ht="18" hidden="1" customHeight="1" x14ac:dyDescent="0.2">
      <c r="A197" s="125"/>
      <c r="B197" s="126"/>
      <c r="C197" s="131"/>
      <c r="D197" s="127"/>
      <c r="E197" s="127"/>
      <c r="F197" s="127"/>
      <c r="G197" s="128"/>
      <c r="H197" s="130"/>
      <c r="I197" s="129"/>
      <c r="J197" s="129"/>
      <c r="K197" s="130"/>
      <c r="L197" s="130"/>
      <c r="M197" s="122">
        <f>I197-J197</f>
        <v>0</v>
      </c>
      <c r="O197" s="261"/>
      <c r="P197" s="261"/>
      <c r="Q197" s="261"/>
      <c r="R197" s="262"/>
      <c r="S197" s="262"/>
      <c r="T197" s="261"/>
      <c r="U197" s="1"/>
    </row>
    <row r="198" spans="1:21" ht="18" hidden="1" customHeight="1" x14ac:dyDescent="0.2">
      <c r="A198" s="125"/>
      <c r="B198" s="126"/>
      <c r="C198" s="131"/>
      <c r="D198" s="127"/>
      <c r="E198" s="127"/>
      <c r="F198" s="127"/>
      <c r="G198" s="128"/>
      <c r="H198" s="130"/>
      <c r="I198" s="129"/>
      <c r="J198" s="129"/>
      <c r="K198" s="130"/>
      <c r="L198" s="130"/>
      <c r="M198" s="122">
        <f>I198-J198</f>
        <v>0</v>
      </c>
      <c r="O198" s="261"/>
      <c r="P198" s="261"/>
      <c r="Q198" s="261"/>
      <c r="R198" s="262"/>
      <c r="S198" s="262"/>
      <c r="T198" s="261"/>
      <c r="U198" s="1"/>
    </row>
    <row r="199" spans="1:21" ht="18" hidden="1" customHeight="1" x14ac:dyDescent="0.2">
      <c r="A199" s="125"/>
      <c r="B199" s="126"/>
      <c r="C199" s="131"/>
      <c r="D199" s="127"/>
      <c r="E199" s="127"/>
      <c r="F199" s="127"/>
      <c r="G199" s="128"/>
      <c r="H199" s="130"/>
      <c r="I199" s="129"/>
      <c r="J199" s="129"/>
      <c r="K199" s="130"/>
      <c r="L199" s="130"/>
      <c r="M199" s="122">
        <f>I199-J199</f>
        <v>0</v>
      </c>
      <c r="O199" s="261"/>
      <c r="P199" s="261"/>
      <c r="Q199" s="261"/>
      <c r="R199" s="262"/>
      <c r="S199" s="262"/>
      <c r="T199" s="261"/>
      <c r="U199" s="1"/>
    </row>
    <row r="200" spans="1:21" ht="18" hidden="1" customHeight="1" x14ac:dyDescent="0.2">
      <c r="A200" s="125"/>
      <c r="B200" s="126"/>
      <c r="C200" s="131"/>
      <c r="D200" s="127"/>
      <c r="E200" s="127"/>
      <c r="F200" s="127"/>
      <c r="G200" s="128"/>
      <c r="H200" s="130"/>
      <c r="I200" s="129"/>
      <c r="J200" s="129"/>
      <c r="K200" s="130"/>
      <c r="L200" s="130"/>
      <c r="M200" s="122">
        <f>I200-J200</f>
        <v>0</v>
      </c>
      <c r="O200" s="261"/>
      <c r="P200" s="261"/>
      <c r="Q200" s="261"/>
      <c r="R200" s="262"/>
      <c r="S200" s="262"/>
      <c r="T200" s="261"/>
      <c r="U200" s="1"/>
    </row>
    <row r="201" spans="1:21" ht="18" hidden="1" customHeight="1" x14ac:dyDescent="0.2">
      <c r="A201" s="125"/>
      <c r="B201" s="126"/>
      <c r="C201" s="131"/>
      <c r="D201" s="127"/>
      <c r="E201" s="127"/>
      <c r="F201" s="127"/>
      <c r="G201" s="128"/>
      <c r="H201" s="130"/>
      <c r="I201" s="129"/>
      <c r="J201" s="129"/>
      <c r="K201" s="130"/>
      <c r="L201" s="130"/>
      <c r="M201" s="122">
        <f>I201-J201</f>
        <v>0</v>
      </c>
      <c r="O201" s="261"/>
      <c r="P201" s="261"/>
      <c r="Q201" s="261"/>
      <c r="R201" s="262"/>
      <c r="S201" s="262"/>
      <c r="T201" s="261"/>
      <c r="U201" s="1"/>
    </row>
    <row r="202" spans="1:21" ht="18" hidden="1" customHeight="1" x14ac:dyDescent="0.2">
      <c r="A202" s="125"/>
      <c r="B202" s="126"/>
      <c r="C202" s="131"/>
      <c r="D202" s="127"/>
      <c r="E202" s="127"/>
      <c r="F202" s="127"/>
      <c r="G202" s="128"/>
      <c r="H202" s="130"/>
      <c r="I202" s="129"/>
      <c r="J202" s="129"/>
      <c r="K202" s="130"/>
      <c r="L202" s="130"/>
      <c r="M202" s="122">
        <f>I202-J202</f>
        <v>0</v>
      </c>
      <c r="O202" s="261"/>
      <c r="P202" s="261"/>
      <c r="Q202" s="261"/>
      <c r="R202" s="262"/>
      <c r="S202" s="262"/>
      <c r="T202" s="261"/>
      <c r="U202" s="1"/>
    </row>
    <row r="203" spans="1:21" ht="18" hidden="1" customHeight="1" x14ac:dyDescent="0.2">
      <c r="A203" s="125"/>
      <c r="B203" s="126"/>
      <c r="C203" s="131"/>
      <c r="D203" s="127"/>
      <c r="E203" s="127"/>
      <c r="F203" s="127"/>
      <c r="G203" s="128"/>
      <c r="H203" s="130"/>
      <c r="I203" s="129"/>
      <c r="J203" s="129"/>
      <c r="K203" s="130"/>
      <c r="L203" s="130"/>
      <c r="M203" s="122">
        <f>I203-J203</f>
        <v>0</v>
      </c>
      <c r="O203" s="261"/>
      <c r="P203" s="261"/>
      <c r="Q203" s="261"/>
      <c r="R203" s="262"/>
      <c r="S203" s="262"/>
      <c r="T203" s="261"/>
      <c r="U203" s="1"/>
    </row>
    <row r="204" spans="1:21" ht="18" hidden="1" customHeight="1" x14ac:dyDescent="0.2">
      <c r="A204" s="125"/>
      <c r="B204" s="126"/>
      <c r="C204" s="131"/>
      <c r="D204" s="127"/>
      <c r="E204" s="127"/>
      <c r="F204" s="127"/>
      <c r="G204" s="128"/>
      <c r="H204" s="130"/>
      <c r="I204" s="129"/>
      <c r="J204" s="129"/>
      <c r="K204" s="130"/>
      <c r="L204" s="130"/>
      <c r="M204" s="122">
        <f>I204-J204</f>
        <v>0</v>
      </c>
      <c r="O204" s="261"/>
      <c r="P204" s="261"/>
      <c r="Q204" s="261"/>
      <c r="R204" s="262"/>
      <c r="S204" s="262"/>
      <c r="T204" s="261"/>
      <c r="U204" s="1"/>
    </row>
    <row r="205" spans="1:21" ht="18" hidden="1" customHeight="1" x14ac:dyDescent="0.2">
      <c r="A205" s="125"/>
      <c r="B205" s="126"/>
      <c r="C205" s="131"/>
      <c r="D205" s="127"/>
      <c r="E205" s="127"/>
      <c r="F205" s="127"/>
      <c r="G205" s="128"/>
      <c r="H205" s="130"/>
      <c r="I205" s="129"/>
      <c r="J205" s="129"/>
      <c r="K205" s="130"/>
      <c r="L205" s="130"/>
      <c r="M205" s="122">
        <f>I205-J205</f>
        <v>0</v>
      </c>
      <c r="O205" s="261"/>
      <c r="P205" s="261"/>
      <c r="Q205" s="261"/>
      <c r="R205" s="262"/>
      <c r="S205" s="262"/>
      <c r="T205" s="261"/>
      <c r="U205" s="1"/>
    </row>
    <row r="206" spans="1:21" ht="18" hidden="1" customHeight="1" x14ac:dyDescent="0.2">
      <c r="A206" s="125"/>
      <c r="B206" s="126"/>
      <c r="C206" s="131"/>
      <c r="D206" s="127"/>
      <c r="E206" s="127"/>
      <c r="F206" s="127"/>
      <c r="G206" s="128"/>
      <c r="H206" s="130"/>
      <c r="I206" s="129"/>
      <c r="J206" s="129"/>
      <c r="K206" s="130"/>
      <c r="L206" s="130"/>
      <c r="M206" s="122">
        <f>I206-J206</f>
        <v>0</v>
      </c>
      <c r="O206" s="261"/>
      <c r="P206" s="261"/>
      <c r="Q206" s="261"/>
      <c r="R206" s="262"/>
      <c r="S206" s="262"/>
      <c r="T206" s="261"/>
      <c r="U206" s="1"/>
    </row>
    <row r="207" spans="1:21" ht="18" hidden="1" customHeight="1" x14ac:dyDescent="0.2">
      <c r="A207" s="125"/>
      <c r="B207" s="126"/>
      <c r="C207" s="131"/>
      <c r="D207" s="127"/>
      <c r="E207" s="127"/>
      <c r="F207" s="127"/>
      <c r="G207" s="128"/>
      <c r="H207" s="130"/>
      <c r="I207" s="129"/>
      <c r="J207" s="129"/>
      <c r="K207" s="130"/>
      <c r="L207" s="130"/>
      <c r="M207" s="122">
        <f>I207-J207</f>
        <v>0</v>
      </c>
      <c r="O207" s="261"/>
      <c r="P207" s="261"/>
      <c r="Q207" s="261"/>
      <c r="R207" s="262"/>
      <c r="S207" s="262"/>
      <c r="T207" s="261"/>
      <c r="U207" s="1"/>
    </row>
    <row r="208" spans="1:21" ht="18" hidden="1" customHeight="1" x14ac:dyDescent="0.2">
      <c r="A208" s="125"/>
      <c r="B208" s="126"/>
      <c r="C208" s="131"/>
      <c r="D208" s="127"/>
      <c r="E208" s="127"/>
      <c r="F208" s="127"/>
      <c r="G208" s="128"/>
      <c r="H208" s="130"/>
      <c r="I208" s="129"/>
      <c r="J208" s="129"/>
      <c r="K208" s="130"/>
      <c r="L208" s="130"/>
      <c r="M208" s="122">
        <f>I208-J208</f>
        <v>0</v>
      </c>
      <c r="O208" s="261"/>
      <c r="P208" s="261"/>
      <c r="Q208" s="261"/>
      <c r="R208" s="262"/>
      <c r="S208" s="262"/>
      <c r="T208" s="261"/>
      <c r="U208" s="1"/>
    </row>
    <row r="209" spans="1:21" ht="18" hidden="1" customHeight="1" x14ac:dyDescent="0.2">
      <c r="A209" s="125"/>
      <c r="B209" s="126"/>
      <c r="C209" s="131"/>
      <c r="D209" s="127"/>
      <c r="E209" s="127"/>
      <c r="F209" s="127"/>
      <c r="G209" s="128"/>
      <c r="H209" s="130"/>
      <c r="I209" s="129"/>
      <c r="J209" s="129"/>
      <c r="K209" s="130"/>
      <c r="L209" s="130"/>
      <c r="M209" s="122">
        <f>I209-J209</f>
        <v>0</v>
      </c>
      <c r="O209" s="261"/>
      <c r="P209" s="261"/>
      <c r="Q209" s="261"/>
      <c r="R209" s="262"/>
      <c r="S209" s="262"/>
      <c r="T209" s="261"/>
      <c r="U209" s="1"/>
    </row>
    <row r="210" spans="1:21" ht="18" hidden="1" customHeight="1" x14ac:dyDescent="0.2">
      <c r="A210" s="125"/>
      <c r="B210" s="126"/>
      <c r="C210" s="131"/>
      <c r="D210" s="127"/>
      <c r="E210" s="127"/>
      <c r="F210" s="127"/>
      <c r="G210" s="128"/>
      <c r="H210" s="130"/>
      <c r="I210" s="129"/>
      <c r="J210" s="129"/>
      <c r="K210" s="130"/>
      <c r="L210" s="130"/>
      <c r="M210" s="122">
        <f>I210-J210</f>
        <v>0</v>
      </c>
      <c r="O210" s="261"/>
      <c r="P210" s="261"/>
      <c r="Q210" s="261"/>
      <c r="R210" s="262"/>
      <c r="S210" s="262"/>
      <c r="T210" s="261"/>
      <c r="U210" s="1"/>
    </row>
    <row r="211" spans="1:21" ht="18" hidden="1" customHeight="1" x14ac:dyDescent="0.2">
      <c r="A211" s="125"/>
      <c r="B211" s="126"/>
      <c r="C211" s="131"/>
      <c r="D211" s="127"/>
      <c r="E211" s="127"/>
      <c r="F211" s="127"/>
      <c r="G211" s="128"/>
      <c r="H211" s="130"/>
      <c r="I211" s="129"/>
      <c r="J211" s="129"/>
      <c r="K211" s="130"/>
      <c r="L211" s="130"/>
      <c r="M211" s="122">
        <f>I211-J211</f>
        <v>0</v>
      </c>
      <c r="O211" s="261"/>
      <c r="P211" s="261"/>
      <c r="Q211" s="261"/>
      <c r="R211" s="262"/>
      <c r="S211" s="262"/>
      <c r="T211" s="261"/>
      <c r="U211" s="1"/>
    </row>
    <row r="212" spans="1:21" ht="18" hidden="1" customHeight="1" x14ac:dyDescent="0.2">
      <c r="A212" s="125"/>
      <c r="B212" s="126"/>
      <c r="C212" s="131"/>
      <c r="D212" s="127"/>
      <c r="E212" s="127"/>
      <c r="F212" s="127"/>
      <c r="G212" s="128"/>
      <c r="H212" s="130"/>
      <c r="I212" s="129"/>
      <c r="J212" s="129"/>
      <c r="K212" s="130"/>
      <c r="L212" s="130"/>
      <c r="M212" s="122">
        <f>I212-J212</f>
        <v>0</v>
      </c>
      <c r="O212" s="261"/>
      <c r="P212" s="261"/>
      <c r="Q212" s="261"/>
      <c r="R212" s="262"/>
      <c r="S212" s="262"/>
      <c r="T212" s="261"/>
      <c r="U212" s="1"/>
    </row>
    <row r="213" spans="1:21" ht="18" hidden="1" customHeight="1" x14ac:dyDescent="0.2">
      <c r="A213" s="125"/>
      <c r="B213" s="126"/>
      <c r="C213" s="131"/>
      <c r="D213" s="127"/>
      <c r="E213" s="127"/>
      <c r="F213" s="127"/>
      <c r="G213" s="128"/>
      <c r="H213" s="130"/>
      <c r="I213" s="129"/>
      <c r="J213" s="129"/>
      <c r="K213" s="130"/>
      <c r="L213" s="130"/>
      <c r="M213" s="122">
        <f>I213-J213</f>
        <v>0</v>
      </c>
      <c r="O213" s="261"/>
      <c r="P213" s="261"/>
      <c r="Q213" s="261"/>
      <c r="R213" s="262"/>
      <c r="S213" s="262"/>
      <c r="T213" s="261"/>
      <c r="U213" s="1"/>
    </row>
    <row r="214" spans="1:21" ht="18" hidden="1" customHeight="1" x14ac:dyDescent="0.2">
      <c r="A214" s="125"/>
      <c r="B214" s="126"/>
      <c r="C214" s="131"/>
      <c r="D214" s="127"/>
      <c r="E214" s="127"/>
      <c r="F214" s="127"/>
      <c r="G214" s="128"/>
      <c r="H214" s="130"/>
      <c r="I214" s="129"/>
      <c r="J214" s="129"/>
      <c r="K214" s="130"/>
      <c r="L214" s="130"/>
      <c r="M214" s="122">
        <f>I214-J214</f>
        <v>0</v>
      </c>
      <c r="O214" s="261"/>
      <c r="P214" s="261"/>
      <c r="Q214" s="261"/>
      <c r="R214" s="262"/>
      <c r="S214" s="262"/>
      <c r="T214" s="261"/>
      <c r="U214" s="1"/>
    </row>
    <row r="215" spans="1:21" ht="18" hidden="1" customHeight="1" x14ac:dyDescent="0.2">
      <c r="A215" s="125"/>
      <c r="B215" s="126"/>
      <c r="C215" s="131"/>
      <c r="D215" s="127"/>
      <c r="E215" s="127"/>
      <c r="F215" s="127"/>
      <c r="G215" s="128"/>
      <c r="H215" s="130"/>
      <c r="I215" s="129"/>
      <c r="J215" s="129"/>
      <c r="K215" s="130"/>
      <c r="L215" s="130"/>
      <c r="M215" s="122">
        <f>I215-J215</f>
        <v>0</v>
      </c>
      <c r="O215" s="261"/>
      <c r="P215" s="261"/>
      <c r="Q215" s="261"/>
      <c r="R215" s="262"/>
      <c r="S215" s="262"/>
      <c r="T215" s="261"/>
      <c r="U215" s="1"/>
    </row>
    <row r="216" spans="1:21" ht="18" hidden="1" customHeight="1" x14ac:dyDescent="0.2">
      <c r="A216" s="125"/>
      <c r="B216" s="126"/>
      <c r="C216" s="131"/>
      <c r="D216" s="127"/>
      <c r="E216" s="127"/>
      <c r="F216" s="127"/>
      <c r="G216" s="128"/>
      <c r="H216" s="130"/>
      <c r="I216" s="129"/>
      <c r="J216" s="129"/>
      <c r="K216" s="130"/>
      <c r="L216" s="130"/>
      <c r="M216" s="122">
        <f>I216-J216</f>
        <v>0</v>
      </c>
      <c r="O216" s="261"/>
      <c r="P216" s="261"/>
      <c r="Q216" s="261"/>
      <c r="R216" s="262"/>
      <c r="S216" s="262"/>
      <c r="T216" s="261"/>
      <c r="U216" s="1"/>
    </row>
    <row r="217" spans="1:21" ht="18" hidden="1" customHeight="1" x14ac:dyDescent="0.2">
      <c r="A217" s="125"/>
      <c r="B217" s="126"/>
      <c r="C217" s="131"/>
      <c r="D217" s="127"/>
      <c r="E217" s="127"/>
      <c r="F217" s="127"/>
      <c r="G217" s="128"/>
      <c r="H217" s="130"/>
      <c r="I217" s="129"/>
      <c r="J217" s="129"/>
      <c r="K217" s="130"/>
      <c r="L217" s="130"/>
      <c r="M217" s="122">
        <f>I217-J217</f>
        <v>0</v>
      </c>
      <c r="O217" s="261"/>
      <c r="P217" s="261"/>
      <c r="Q217" s="261"/>
      <c r="R217" s="262"/>
      <c r="S217" s="262"/>
      <c r="T217" s="261"/>
      <c r="U217" s="1"/>
    </row>
    <row r="218" spans="1:21" ht="18" hidden="1" customHeight="1" x14ac:dyDescent="0.2">
      <c r="A218" s="125"/>
      <c r="B218" s="126"/>
      <c r="C218" s="131"/>
      <c r="D218" s="127"/>
      <c r="E218" s="127"/>
      <c r="F218" s="127"/>
      <c r="G218" s="128"/>
      <c r="H218" s="130"/>
      <c r="I218" s="129"/>
      <c r="J218" s="129"/>
      <c r="K218" s="130"/>
      <c r="L218" s="130"/>
      <c r="M218" s="122">
        <f>I218-J218</f>
        <v>0</v>
      </c>
      <c r="O218" s="261"/>
      <c r="P218" s="261"/>
      <c r="Q218" s="261"/>
      <c r="R218" s="262"/>
      <c r="S218" s="262"/>
      <c r="T218" s="261"/>
      <c r="U218" s="1"/>
    </row>
    <row r="219" spans="1:21" ht="18" hidden="1" customHeight="1" x14ac:dyDescent="0.2">
      <c r="A219" s="125"/>
      <c r="B219" s="126"/>
      <c r="C219" s="131"/>
      <c r="D219" s="127"/>
      <c r="E219" s="127"/>
      <c r="F219" s="127"/>
      <c r="G219" s="128"/>
      <c r="H219" s="130"/>
      <c r="I219" s="129"/>
      <c r="J219" s="129"/>
      <c r="K219" s="130"/>
      <c r="L219" s="130"/>
      <c r="M219" s="122">
        <f>I219-J219</f>
        <v>0</v>
      </c>
      <c r="O219" s="261"/>
      <c r="P219" s="261"/>
      <c r="Q219" s="261"/>
      <c r="R219" s="262"/>
      <c r="S219" s="262"/>
      <c r="T219" s="261"/>
      <c r="U219" s="1"/>
    </row>
    <row r="220" spans="1:21" ht="18" hidden="1" customHeight="1" x14ac:dyDescent="0.2">
      <c r="A220" s="125"/>
      <c r="B220" s="126"/>
      <c r="C220" s="131"/>
      <c r="D220" s="127"/>
      <c r="E220" s="127"/>
      <c r="F220" s="127"/>
      <c r="G220" s="128"/>
      <c r="H220" s="130"/>
      <c r="I220" s="129"/>
      <c r="J220" s="129"/>
      <c r="K220" s="130"/>
      <c r="L220" s="130"/>
      <c r="M220" s="122">
        <f>I220-J220</f>
        <v>0</v>
      </c>
      <c r="O220" s="261"/>
      <c r="P220" s="261"/>
      <c r="Q220" s="261"/>
      <c r="R220" s="262"/>
      <c r="S220" s="262"/>
      <c r="T220" s="261"/>
      <c r="U220" s="1"/>
    </row>
    <row r="221" spans="1:21" ht="18" hidden="1" customHeight="1" x14ac:dyDescent="0.2">
      <c r="A221" s="125"/>
      <c r="B221" s="126"/>
      <c r="C221" s="131"/>
      <c r="D221" s="127"/>
      <c r="E221" s="127"/>
      <c r="F221" s="127"/>
      <c r="G221" s="128"/>
      <c r="H221" s="130"/>
      <c r="I221" s="129"/>
      <c r="J221" s="129"/>
      <c r="K221" s="130"/>
      <c r="L221" s="130"/>
      <c r="M221" s="122">
        <f>I221-J221</f>
        <v>0</v>
      </c>
      <c r="O221" s="261"/>
      <c r="P221" s="261"/>
      <c r="Q221" s="261"/>
      <c r="R221" s="262"/>
      <c r="S221" s="262"/>
      <c r="T221" s="261"/>
      <c r="U221" s="1"/>
    </row>
    <row r="222" spans="1:21" ht="18" hidden="1" customHeight="1" x14ac:dyDescent="0.2">
      <c r="A222" s="125"/>
      <c r="B222" s="126"/>
      <c r="C222" s="131"/>
      <c r="D222" s="127"/>
      <c r="E222" s="127"/>
      <c r="F222" s="127"/>
      <c r="G222" s="128"/>
      <c r="H222" s="130"/>
      <c r="I222" s="129"/>
      <c r="J222" s="129"/>
      <c r="K222" s="130"/>
      <c r="L222" s="130"/>
      <c r="M222" s="122">
        <f>I222-J222</f>
        <v>0</v>
      </c>
      <c r="O222" s="261"/>
      <c r="P222" s="261"/>
      <c r="Q222" s="261"/>
      <c r="R222" s="262"/>
      <c r="S222" s="262"/>
      <c r="T222" s="261"/>
      <c r="U222" s="1"/>
    </row>
    <row r="223" spans="1:21" ht="18" hidden="1" customHeight="1" x14ac:dyDescent="0.2">
      <c r="A223" s="125"/>
      <c r="B223" s="126"/>
      <c r="C223" s="131"/>
      <c r="D223" s="127"/>
      <c r="E223" s="127"/>
      <c r="F223" s="127"/>
      <c r="G223" s="128"/>
      <c r="H223" s="130"/>
      <c r="I223" s="129"/>
      <c r="J223" s="129"/>
      <c r="K223" s="130"/>
      <c r="L223" s="130"/>
      <c r="M223" s="122">
        <f>I223-J223</f>
        <v>0</v>
      </c>
      <c r="O223" s="261"/>
      <c r="P223" s="261"/>
      <c r="Q223" s="261"/>
      <c r="R223" s="262"/>
      <c r="S223" s="262"/>
      <c r="T223" s="261"/>
      <c r="U223" s="1"/>
    </row>
    <row r="224" spans="1:21" ht="18" hidden="1" customHeight="1" x14ac:dyDescent="0.2">
      <c r="A224" s="125"/>
      <c r="B224" s="126"/>
      <c r="C224" s="131"/>
      <c r="D224" s="127"/>
      <c r="E224" s="127"/>
      <c r="F224" s="127"/>
      <c r="G224" s="128"/>
      <c r="H224" s="130"/>
      <c r="I224" s="129"/>
      <c r="J224" s="129"/>
      <c r="K224" s="130"/>
      <c r="L224" s="130"/>
      <c r="M224" s="122">
        <f>I224-J224</f>
        <v>0</v>
      </c>
      <c r="O224" s="261"/>
      <c r="P224" s="261"/>
      <c r="Q224" s="261"/>
      <c r="R224" s="262"/>
      <c r="S224" s="262"/>
      <c r="T224" s="261"/>
      <c r="U224" s="1"/>
    </row>
    <row r="225" spans="1:21" ht="18" hidden="1" customHeight="1" x14ac:dyDescent="0.2">
      <c r="A225" s="125"/>
      <c r="B225" s="126"/>
      <c r="C225" s="131"/>
      <c r="D225" s="127"/>
      <c r="E225" s="127"/>
      <c r="F225" s="127"/>
      <c r="G225" s="128"/>
      <c r="H225" s="130"/>
      <c r="I225" s="129"/>
      <c r="J225" s="129"/>
      <c r="K225" s="130"/>
      <c r="L225" s="130"/>
      <c r="M225" s="122">
        <f>I225-J225</f>
        <v>0</v>
      </c>
      <c r="O225" s="261"/>
      <c r="P225" s="261"/>
      <c r="Q225" s="261"/>
      <c r="R225" s="262"/>
      <c r="S225" s="262"/>
      <c r="T225" s="261"/>
      <c r="U225" s="1"/>
    </row>
    <row r="226" spans="1:21" ht="18" hidden="1" customHeight="1" x14ac:dyDescent="0.2">
      <c r="A226" s="125"/>
      <c r="B226" s="126"/>
      <c r="C226" s="131"/>
      <c r="D226" s="127"/>
      <c r="E226" s="127"/>
      <c r="F226" s="127"/>
      <c r="G226" s="128"/>
      <c r="H226" s="130"/>
      <c r="I226" s="129"/>
      <c r="J226" s="129"/>
      <c r="K226" s="130"/>
      <c r="L226" s="130"/>
      <c r="M226" s="122">
        <f>I226-J226</f>
        <v>0</v>
      </c>
      <c r="O226" s="261"/>
      <c r="P226" s="261"/>
      <c r="Q226" s="261"/>
      <c r="R226" s="262"/>
      <c r="S226" s="262"/>
      <c r="T226" s="261"/>
      <c r="U226" s="1"/>
    </row>
    <row r="227" spans="1:21" ht="18" hidden="1" customHeight="1" x14ac:dyDescent="0.2">
      <c r="A227" s="125"/>
      <c r="B227" s="126"/>
      <c r="C227" s="131"/>
      <c r="D227" s="127"/>
      <c r="E227" s="127"/>
      <c r="F227" s="127"/>
      <c r="G227" s="128"/>
      <c r="H227" s="130"/>
      <c r="I227" s="129"/>
      <c r="J227" s="129"/>
      <c r="K227" s="130"/>
      <c r="L227" s="130"/>
      <c r="M227" s="122">
        <f>I227-J227</f>
        <v>0</v>
      </c>
      <c r="O227" s="261"/>
      <c r="P227" s="261"/>
      <c r="Q227" s="261"/>
      <c r="R227" s="262"/>
      <c r="S227" s="262"/>
      <c r="T227" s="261"/>
      <c r="U227" s="1"/>
    </row>
    <row r="228" spans="1:21" ht="18" hidden="1" customHeight="1" x14ac:dyDescent="0.2">
      <c r="A228" s="125"/>
      <c r="B228" s="126"/>
      <c r="C228" s="131"/>
      <c r="D228" s="127"/>
      <c r="E228" s="127"/>
      <c r="F228" s="127"/>
      <c r="G228" s="128"/>
      <c r="H228" s="130"/>
      <c r="I228" s="129"/>
      <c r="J228" s="129"/>
      <c r="K228" s="130"/>
      <c r="L228" s="130"/>
      <c r="M228" s="122">
        <f>I228-J228</f>
        <v>0</v>
      </c>
      <c r="O228" s="261"/>
      <c r="P228" s="261"/>
      <c r="Q228" s="261"/>
      <c r="R228" s="262"/>
      <c r="S228" s="262"/>
      <c r="T228" s="261"/>
      <c r="U228" s="1"/>
    </row>
    <row r="229" spans="1:21" ht="18" hidden="1" customHeight="1" x14ac:dyDescent="0.2">
      <c r="A229" s="125"/>
      <c r="B229" s="126"/>
      <c r="C229" s="131"/>
      <c r="D229" s="127"/>
      <c r="E229" s="127"/>
      <c r="F229" s="127"/>
      <c r="G229" s="128"/>
      <c r="H229" s="130"/>
      <c r="I229" s="129"/>
      <c r="J229" s="129"/>
      <c r="K229" s="130"/>
      <c r="L229" s="130"/>
      <c r="M229" s="122">
        <f>I229-J229</f>
        <v>0</v>
      </c>
      <c r="O229" s="261"/>
      <c r="P229" s="261"/>
      <c r="Q229" s="261"/>
      <c r="R229" s="262"/>
      <c r="S229" s="262"/>
      <c r="T229" s="261"/>
      <c r="U229" s="1"/>
    </row>
    <row r="230" spans="1:21" ht="18" hidden="1" customHeight="1" x14ac:dyDescent="0.2">
      <c r="A230" s="125"/>
      <c r="B230" s="126"/>
      <c r="C230" s="131"/>
      <c r="D230" s="127"/>
      <c r="E230" s="127"/>
      <c r="F230" s="127"/>
      <c r="G230" s="128"/>
      <c r="H230" s="130"/>
      <c r="I230" s="129"/>
      <c r="J230" s="129"/>
      <c r="K230" s="130"/>
      <c r="L230" s="130"/>
      <c r="M230" s="122">
        <f>I230-J230</f>
        <v>0</v>
      </c>
      <c r="O230" s="261"/>
      <c r="P230" s="261"/>
      <c r="Q230" s="261"/>
      <c r="R230" s="262"/>
      <c r="S230" s="262"/>
      <c r="T230" s="261"/>
      <c r="U230" s="1"/>
    </row>
    <row r="231" spans="1:21" ht="18" hidden="1" customHeight="1" x14ac:dyDescent="0.2">
      <c r="A231" s="125"/>
      <c r="B231" s="126"/>
      <c r="C231" s="131"/>
      <c r="D231" s="127"/>
      <c r="E231" s="127"/>
      <c r="F231" s="127"/>
      <c r="G231" s="128"/>
      <c r="H231" s="130"/>
      <c r="I231" s="129"/>
      <c r="J231" s="129"/>
      <c r="K231" s="130"/>
      <c r="L231" s="130"/>
      <c r="M231" s="122">
        <f>I231-J231</f>
        <v>0</v>
      </c>
      <c r="O231" s="261"/>
      <c r="P231" s="261"/>
      <c r="Q231" s="261"/>
      <c r="R231" s="262"/>
      <c r="S231" s="262"/>
      <c r="T231" s="261"/>
      <c r="U231" s="1"/>
    </row>
    <row r="232" spans="1:21" ht="18" hidden="1" customHeight="1" x14ac:dyDescent="0.2">
      <c r="A232" s="125"/>
      <c r="B232" s="126"/>
      <c r="C232" s="131"/>
      <c r="D232" s="127"/>
      <c r="E232" s="127"/>
      <c r="F232" s="127"/>
      <c r="G232" s="128"/>
      <c r="H232" s="130"/>
      <c r="I232" s="129"/>
      <c r="J232" s="129"/>
      <c r="K232" s="130"/>
      <c r="L232" s="130"/>
      <c r="M232" s="122">
        <f>I232-J232</f>
        <v>0</v>
      </c>
      <c r="O232" s="261"/>
      <c r="P232" s="261"/>
      <c r="Q232" s="261"/>
      <c r="R232" s="262"/>
      <c r="S232" s="262"/>
      <c r="T232" s="261"/>
      <c r="U232" s="1"/>
    </row>
    <row r="233" spans="1:21" ht="18" hidden="1" customHeight="1" x14ac:dyDescent="0.2">
      <c r="A233" s="125"/>
      <c r="B233" s="126"/>
      <c r="C233" s="131"/>
      <c r="D233" s="127"/>
      <c r="E233" s="127"/>
      <c r="F233" s="127"/>
      <c r="G233" s="128"/>
      <c r="H233" s="130"/>
      <c r="I233" s="129"/>
      <c r="J233" s="129"/>
      <c r="K233" s="130"/>
      <c r="L233" s="130"/>
      <c r="M233" s="122">
        <f>I233-J233</f>
        <v>0</v>
      </c>
      <c r="O233" s="261"/>
      <c r="P233" s="261"/>
      <c r="Q233" s="261"/>
      <c r="R233" s="262"/>
      <c r="S233" s="262"/>
      <c r="T233" s="261"/>
      <c r="U233" s="1"/>
    </row>
    <row r="234" spans="1:21" ht="18" hidden="1" customHeight="1" x14ac:dyDescent="0.2">
      <c r="A234" s="125"/>
      <c r="B234" s="126"/>
      <c r="C234" s="131"/>
      <c r="D234" s="127"/>
      <c r="E234" s="127"/>
      <c r="F234" s="127"/>
      <c r="G234" s="128"/>
      <c r="H234" s="130"/>
      <c r="I234" s="129"/>
      <c r="J234" s="129"/>
      <c r="K234" s="130"/>
      <c r="L234" s="130"/>
      <c r="M234" s="122">
        <f>I234-J234</f>
        <v>0</v>
      </c>
      <c r="O234" s="261"/>
      <c r="P234" s="261"/>
      <c r="Q234" s="261"/>
      <c r="R234" s="262"/>
      <c r="S234" s="262"/>
      <c r="T234" s="261"/>
      <c r="U234" s="1"/>
    </row>
    <row r="235" spans="1:21" ht="18" hidden="1" customHeight="1" x14ac:dyDescent="0.2">
      <c r="A235" s="125"/>
      <c r="B235" s="126"/>
      <c r="C235" s="131"/>
      <c r="D235" s="127"/>
      <c r="E235" s="127"/>
      <c r="F235" s="127"/>
      <c r="G235" s="128"/>
      <c r="H235" s="130"/>
      <c r="I235" s="129"/>
      <c r="J235" s="129"/>
      <c r="K235" s="130"/>
      <c r="L235" s="130"/>
      <c r="M235" s="122">
        <f>I235-J235</f>
        <v>0</v>
      </c>
      <c r="O235" s="261"/>
      <c r="P235" s="261"/>
      <c r="Q235" s="261"/>
      <c r="R235" s="262"/>
      <c r="S235" s="262"/>
      <c r="T235" s="261"/>
      <c r="U235" s="1"/>
    </row>
    <row r="236" spans="1:21" ht="18" hidden="1" customHeight="1" x14ac:dyDescent="0.2">
      <c r="A236" s="125"/>
      <c r="B236" s="126"/>
      <c r="C236" s="131"/>
      <c r="D236" s="127"/>
      <c r="E236" s="127"/>
      <c r="F236" s="127"/>
      <c r="G236" s="128"/>
      <c r="H236" s="130"/>
      <c r="I236" s="129"/>
      <c r="J236" s="129"/>
      <c r="K236" s="130"/>
      <c r="L236" s="130"/>
      <c r="M236" s="122">
        <f>I236-J236</f>
        <v>0</v>
      </c>
      <c r="O236" s="261"/>
      <c r="P236" s="261"/>
      <c r="Q236" s="261"/>
      <c r="R236" s="262"/>
      <c r="S236" s="262"/>
      <c r="T236" s="261"/>
      <c r="U236" s="1"/>
    </row>
    <row r="237" spans="1:21" ht="18" hidden="1" customHeight="1" x14ac:dyDescent="0.2">
      <c r="A237" s="125"/>
      <c r="B237" s="126"/>
      <c r="C237" s="131"/>
      <c r="D237" s="127"/>
      <c r="E237" s="127"/>
      <c r="F237" s="127"/>
      <c r="G237" s="128"/>
      <c r="H237" s="130"/>
      <c r="I237" s="129"/>
      <c r="J237" s="129"/>
      <c r="K237" s="130"/>
      <c r="L237" s="130"/>
      <c r="M237" s="122">
        <f>I237-J237</f>
        <v>0</v>
      </c>
      <c r="O237" s="261"/>
      <c r="P237" s="261"/>
      <c r="Q237" s="261"/>
      <c r="R237" s="262"/>
      <c r="S237" s="262"/>
      <c r="T237" s="261"/>
      <c r="U237" s="1"/>
    </row>
    <row r="238" spans="1:21" ht="18" hidden="1" customHeight="1" x14ac:dyDescent="0.2">
      <c r="A238" s="125"/>
      <c r="B238" s="126"/>
      <c r="C238" s="131"/>
      <c r="D238" s="127"/>
      <c r="E238" s="127"/>
      <c r="F238" s="127"/>
      <c r="G238" s="128"/>
      <c r="H238" s="130"/>
      <c r="I238" s="129"/>
      <c r="J238" s="129"/>
      <c r="K238" s="130"/>
      <c r="L238" s="130"/>
      <c r="M238" s="122">
        <f>I238-J238</f>
        <v>0</v>
      </c>
      <c r="O238" s="261"/>
      <c r="P238" s="261"/>
      <c r="Q238" s="261"/>
      <c r="R238" s="262"/>
      <c r="S238" s="262"/>
      <c r="T238" s="261"/>
      <c r="U238" s="1"/>
    </row>
    <row r="239" spans="1:21" ht="18" hidden="1" customHeight="1" x14ac:dyDescent="0.2">
      <c r="A239" s="125"/>
      <c r="B239" s="126"/>
      <c r="C239" s="131"/>
      <c r="D239" s="127"/>
      <c r="E239" s="127"/>
      <c r="F239" s="127"/>
      <c r="G239" s="128"/>
      <c r="H239" s="130"/>
      <c r="I239" s="129"/>
      <c r="J239" s="129"/>
      <c r="K239" s="130"/>
      <c r="L239" s="130"/>
      <c r="M239" s="122">
        <f>I239-J239</f>
        <v>0</v>
      </c>
      <c r="O239" s="261"/>
      <c r="P239" s="261"/>
      <c r="Q239" s="261"/>
      <c r="R239" s="262"/>
      <c r="S239" s="262"/>
      <c r="T239" s="261"/>
      <c r="U239" s="1"/>
    </row>
    <row r="240" spans="1:21" ht="18" hidden="1" customHeight="1" x14ac:dyDescent="0.2">
      <c r="A240" s="125"/>
      <c r="B240" s="126"/>
      <c r="C240" s="131"/>
      <c r="D240" s="127"/>
      <c r="E240" s="127"/>
      <c r="F240" s="127"/>
      <c r="G240" s="128"/>
      <c r="H240" s="130"/>
      <c r="I240" s="129"/>
      <c r="J240" s="129"/>
      <c r="K240" s="130"/>
      <c r="L240" s="130"/>
      <c r="M240" s="122">
        <f>I240-J240</f>
        <v>0</v>
      </c>
      <c r="O240" s="261"/>
      <c r="P240" s="261"/>
      <c r="Q240" s="261"/>
      <c r="R240" s="262"/>
      <c r="S240" s="262"/>
      <c r="T240" s="261"/>
      <c r="U240" s="1"/>
    </row>
    <row r="241" spans="1:21" ht="18" hidden="1" customHeight="1" x14ac:dyDescent="0.2">
      <c r="A241" s="125"/>
      <c r="B241" s="126"/>
      <c r="C241" s="131"/>
      <c r="D241" s="127"/>
      <c r="E241" s="127"/>
      <c r="F241" s="127"/>
      <c r="G241" s="128"/>
      <c r="H241" s="130"/>
      <c r="I241" s="129"/>
      <c r="J241" s="129"/>
      <c r="K241" s="130"/>
      <c r="L241" s="130"/>
      <c r="M241" s="122">
        <f>I241-J241</f>
        <v>0</v>
      </c>
      <c r="O241" s="261"/>
      <c r="P241" s="261"/>
      <c r="Q241" s="261"/>
      <c r="R241" s="262"/>
      <c r="S241" s="262"/>
      <c r="T241" s="261"/>
      <c r="U241" s="1"/>
    </row>
    <row r="242" spans="1:21" ht="18" hidden="1" customHeight="1" x14ac:dyDescent="0.2">
      <c r="A242" s="125"/>
      <c r="B242" s="126"/>
      <c r="C242" s="131"/>
      <c r="D242" s="127"/>
      <c r="E242" s="127"/>
      <c r="F242" s="127"/>
      <c r="G242" s="128"/>
      <c r="H242" s="130"/>
      <c r="I242" s="129"/>
      <c r="J242" s="129"/>
      <c r="K242" s="130"/>
      <c r="L242" s="130"/>
      <c r="M242" s="122">
        <f>I242-J242</f>
        <v>0</v>
      </c>
      <c r="O242" s="261"/>
      <c r="P242" s="261"/>
      <c r="Q242" s="261"/>
      <c r="R242" s="262"/>
      <c r="S242" s="262"/>
      <c r="T242" s="261"/>
      <c r="U242" s="1"/>
    </row>
    <row r="243" spans="1:21" ht="18" hidden="1" customHeight="1" x14ac:dyDescent="0.2">
      <c r="A243" s="125"/>
      <c r="B243" s="126"/>
      <c r="C243" s="131"/>
      <c r="D243" s="127"/>
      <c r="E243" s="127"/>
      <c r="F243" s="127"/>
      <c r="G243" s="128"/>
      <c r="H243" s="130"/>
      <c r="I243" s="129"/>
      <c r="J243" s="129"/>
      <c r="K243" s="130"/>
      <c r="L243" s="130"/>
      <c r="M243" s="122">
        <f>I243-J243</f>
        <v>0</v>
      </c>
      <c r="O243" s="261"/>
      <c r="P243" s="261"/>
      <c r="Q243" s="261"/>
      <c r="R243" s="262"/>
      <c r="S243" s="262"/>
      <c r="T243" s="261"/>
      <c r="U243" s="1"/>
    </row>
    <row r="244" spans="1:21" ht="18" hidden="1" customHeight="1" x14ac:dyDescent="0.2">
      <c r="A244" s="125"/>
      <c r="B244" s="126"/>
      <c r="C244" s="131"/>
      <c r="D244" s="127"/>
      <c r="E244" s="127"/>
      <c r="F244" s="127"/>
      <c r="G244" s="128"/>
      <c r="H244" s="130"/>
      <c r="I244" s="129"/>
      <c r="J244" s="129"/>
      <c r="K244" s="130"/>
      <c r="L244" s="130"/>
      <c r="M244" s="122">
        <f>I244-J244</f>
        <v>0</v>
      </c>
      <c r="O244" s="261"/>
      <c r="P244" s="261"/>
      <c r="Q244" s="261"/>
      <c r="R244" s="262"/>
      <c r="S244" s="262"/>
      <c r="T244" s="261"/>
      <c r="U244" s="1"/>
    </row>
    <row r="245" spans="1:21" ht="18" hidden="1" customHeight="1" x14ac:dyDescent="0.2">
      <c r="A245" s="125"/>
      <c r="B245" s="126"/>
      <c r="C245" s="131"/>
      <c r="D245" s="127"/>
      <c r="E245" s="127"/>
      <c r="F245" s="127"/>
      <c r="G245" s="128"/>
      <c r="H245" s="130"/>
      <c r="I245" s="129"/>
      <c r="J245" s="129"/>
      <c r="K245" s="130"/>
      <c r="L245" s="130"/>
      <c r="M245" s="122">
        <f>I245-J245</f>
        <v>0</v>
      </c>
      <c r="O245" s="261"/>
      <c r="P245" s="261"/>
      <c r="Q245" s="261"/>
      <c r="R245" s="262"/>
      <c r="S245" s="262"/>
      <c r="T245" s="261"/>
      <c r="U245" s="1"/>
    </row>
    <row r="246" spans="1:21" ht="18" hidden="1" customHeight="1" x14ac:dyDescent="0.2">
      <c r="A246" s="125"/>
      <c r="B246" s="126"/>
      <c r="C246" s="131"/>
      <c r="D246" s="127"/>
      <c r="E246" s="127"/>
      <c r="F246" s="127"/>
      <c r="G246" s="128"/>
      <c r="H246" s="130"/>
      <c r="I246" s="129"/>
      <c r="J246" s="129"/>
      <c r="K246" s="130"/>
      <c r="L246" s="130"/>
      <c r="M246" s="122">
        <f>I246-J246</f>
        <v>0</v>
      </c>
      <c r="O246" s="261"/>
      <c r="P246" s="261"/>
      <c r="Q246" s="261"/>
      <c r="R246" s="262"/>
      <c r="S246" s="262"/>
      <c r="T246" s="261"/>
      <c r="U246" s="1"/>
    </row>
    <row r="247" spans="1:21" ht="18" hidden="1" customHeight="1" x14ac:dyDescent="0.2">
      <c r="A247" s="125"/>
      <c r="B247" s="126"/>
      <c r="C247" s="131"/>
      <c r="D247" s="127"/>
      <c r="E247" s="127"/>
      <c r="F247" s="127"/>
      <c r="G247" s="128"/>
      <c r="H247" s="130"/>
      <c r="I247" s="129"/>
      <c r="J247" s="129"/>
      <c r="K247" s="130"/>
      <c r="L247" s="130"/>
      <c r="M247" s="122">
        <f>I247-J247</f>
        <v>0</v>
      </c>
      <c r="O247" s="261"/>
      <c r="P247" s="261"/>
      <c r="Q247" s="261"/>
      <c r="R247" s="262"/>
      <c r="S247" s="262"/>
      <c r="T247" s="261"/>
      <c r="U247" s="1"/>
    </row>
    <row r="248" spans="1:21" ht="18" hidden="1" customHeight="1" x14ac:dyDescent="0.2">
      <c r="A248" s="125"/>
      <c r="B248" s="126"/>
      <c r="C248" s="131"/>
      <c r="D248" s="127"/>
      <c r="E248" s="127"/>
      <c r="F248" s="127"/>
      <c r="G248" s="128"/>
      <c r="H248" s="130"/>
      <c r="I248" s="129"/>
      <c r="J248" s="129"/>
      <c r="K248" s="130"/>
      <c r="L248" s="130"/>
      <c r="M248" s="122">
        <f>I248-J248</f>
        <v>0</v>
      </c>
      <c r="O248" s="261"/>
      <c r="P248" s="261"/>
      <c r="Q248" s="261"/>
      <c r="R248" s="262"/>
      <c r="S248" s="262"/>
      <c r="T248" s="261"/>
      <c r="U248" s="1"/>
    </row>
    <row r="249" spans="1:21" ht="18" hidden="1" customHeight="1" x14ac:dyDescent="0.2">
      <c r="A249" s="125"/>
      <c r="B249" s="126"/>
      <c r="C249" s="131"/>
      <c r="D249" s="127"/>
      <c r="E249" s="127"/>
      <c r="F249" s="127"/>
      <c r="G249" s="128"/>
      <c r="H249" s="130"/>
      <c r="I249" s="129"/>
      <c r="J249" s="129"/>
      <c r="K249" s="130"/>
      <c r="L249" s="130"/>
      <c r="M249" s="122">
        <f>I249-J249</f>
        <v>0</v>
      </c>
      <c r="O249" s="261"/>
      <c r="P249" s="261"/>
      <c r="Q249" s="261"/>
      <c r="R249" s="262"/>
      <c r="S249" s="262"/>
      <c r="T249" s="261"/>
      <c r="U249" s="1"/>
    </row>
    <row r="250" spans="1:21" ht="18" hidden="1" customHeight="1" x14ac:dyDescent="0.2">
      <c r="A250" s="125"/>
      <c r="B250" s="126"/>
      <c r="C250" s="131"/>
      <c r="D250" s="127"/>
      <c r="E250" s="127"/>
      <c r="F250" s="127"/>
      <c r="G250" s="128"/>
      <c r="H250" s="130"/>
      <c r="I250" s="129"/>
      <c r="J250" s="129"/>
      <c r="K250" s="130"/>
      <c r="L250" s="130"/>
      <c r="M250" s="122">
        <f>I250-J250</f>
        <v>0</v>
      </c>
      <c r="O250" s="261"/>
      <c r="P250" s="261"/>
      <c r="Q250" s="261"/>
      <c r="R250" s="262"/>
      <c r="S250" s="262"/>
      <c r="T250" s="261"/>
      <c r="U250" s="1"/>
    </row>
    <row r="251" spans="1:21" ht="18" hidden="1" customHeight="1" x14ac:dyDescent="0.2">
      <c r="A251" s="125"/>
      <c r="B251" s="126"/>
      <c r="C251" s="131"/>
      <c r="D251" s="127"/>
      <c r="E251" s="127"/>
      <c r="F251" s="127"/>
      <c r="G251" s="128"/>
      <c r="H251" s="130"/>
      <c r="I251" s="129"/>
      <c r="J251" s="129"/>
      <c r="K251" s="130"/>
      <c r="L251" s="130"/>
      <c r="M251" s="122">
        <f>I251-J251</f>
        <v>0</v>
      </c>
      <c r="O251" s="261"/>
      <c r="P251" s="261"/>
      <c r="Q251" s="261"/>
      <c r="R251" s="262"/>
      <c r="S251" s="262"/>
      <c r="T251" s="261"/>
      <c r="U251" s="1"/>
    </row>
    <row r="252" spans="1:21" ht="18" hidden="1" customHeight="1" x14ac:dyDescent="0.2">
      <c r="A252" s="125"/>
      <c r="B252" s="126"/>
      <c r="C252" s="131"/>
      <c r="D252" s="127"/>
      <c r="E252" s="127"/>
      <c r="F252" s="127"/>
      <c r="G252" s="128"/>
      <c r="H252" s="130"/>
      <c r="I252" s="129"/>
      <c r="J252" s="129"/>
      <c r="K252" s="130"/>
      <c r="L252" s="130"/>
      <c r="M252" s="122">
        <f>I252-J252</f>
        <v>0</v>
      </c>
      <c r="O252" s="261"/>
      <c r="P252" s="261"/>
      <c r="Q252" s="261"/>
      <c r="R252" s="262"/>
      <c r="S252" s="262"/>
      <c r="T252" s="261"/>
      <c r="U252" s="1"/>
    </row>
    <row r="253" spans="1:21" ht="18" hidden="1" customHeight="1" x14ac:dyDescent="0.2">
      <c r="A253" s="125"/>
      <c r="B253" s="126"/>
      <c r="C253" s="131"/>
      <c r="D253" s="127"/>
      <c r="E253" s="127"/>
      <c r="F253" s="127"/>
      <c r="G253" s="128"/>
      <c r="H253" s="130"/>
      <c r="I253" s="129"/>
      <c r="J253" s="129"/>
      <c r="K253" s="130"/>
      <c r="L253" s="130"/>
      <c r="M253" s="122">
        <f>I253-J253</f>
        <v>0</v>
      </c>
      <c r="O253" s="261"/>
      <c r="P253" s="261"/>
      <c r="Q253" s="261"/>
      <c r="R253" s="262"/>
      <c r="S253" s="262"/>
      <c r="T253" s="261"/>
      <c r="U253" s="1"/>
    </row>
    <row r="254" spans="1:21" ht="18" hidden="1" customHeight="1" x14ac:dyDescent="0.2">
      <c r="A254" s="125"/>
      <c r="B254" s="126"/>
      <c r="C254" s="131"/>
      <c r="D254" s="127"/>
      <c r="E254" s="127"/>
      <c r="F254" s="127"/>
      <c r="G254" s="128"/>
      <c r="H254" s="130"/>
      <c r="I254" s="129"/>
      <c r="J254" s="129"/>
      <c r="K254" s="130"/>
      <c r="L254" s="130"/>
      <c r="M254" s="122">
        <f>I254-J254</f>
        <v>0</v>
      </c>
      <c r="O254" s="261"/>
      <c r="P254" s="261"/>
      <c r="Q254" s="261"/>
      <c r="R254" s="262"/>
      <c r="S254" s="262"/>
      <c r="T254" s="261"/>
      <c r="U254" s="1"/>
    </row>
    <row r="255" spans="1:21" ht="18" hidden="1" customHeight="1" x14ac:dyDescent="0.2">
      <c r="A255" s="125"/>
      <c r="B255" s="126"/>
      <c r="C255" s="131"/>
      <c r="D255" s="127"/>
      <c r="E255" s="127"/>
      <c r="F255" s="127"/>
      <c r="G255" s="128"/>
      <c r="H255" s="130"/>
      <c r="I255" s="129"/>
      <c r="J255" s="129"/>
      <c r="K255" s="130"/>
      <c r="L255" s="130"/>
      <c r="M255" s="122">
        <f>I255-J255</f>
        <v>0</v>
      </c>
      <c r="O255" s="261"/>
      <c r="P255" s="261"/>
      <c r="Q255" s="261"/>
      <c r="R255" s="262"/>
      <c r="S255" s="262"/>
      <c r="T255" s="261"/>
      <c r="U255" s="1"/>
    </row>
    <row r="256" spans="1:21" ht="18" hidden="1" customHeight="1" x14ac:dyDescent="0.2">
      <c r="A256" s="125"/>
      <c r="B256" s="126"/>
      <c r="C256" s="131"/>
      <c r="D256" s="127"/>
      <c r="E256" s="127"/>
      <c r="F256" s="127"/>
      <c r="G256" s="128"/>
      <c r="H256" s="130"/>
      <c r="I256" s="129"/>
      <c r="J256" s="129"/>
      <c r="K256" s="130"/>
      <c r="L256" s="130"/>
      <c r="M256" s="122">
        <f>I256-J256</f>
        <v>0</v>
      </c>
      <c r="O256" s="261"/>
      <c r="P256" s="261"/>
      <c r="Q256" s="261"/>
      <c r="R256" s="262"/>
      <c r="S256" s="262"/>
      <c r="T256" s="261"/>
      <c r="U256" s="1"/>
    </row>
    <row r="257" spans="1:21" ht="18" hidden="1" customHeight="1" x14ac:dyDescent="0.2">
      <c r="A257" s="125"/>
      <c r="B257" s="126"/>
      <c r="C257" s="131"/>
      <c r="D257" s="127"/>
      <c r="E257" s="127"/>
      <c r="F257" s="127"/>
      <c r="G257" s="128"/>
      <c r="H257" s="130"/>
      <c r="I257" s="129"/>
      <c r="J257" s="129"/>
      <c r="K257" s="130"/>
      <c r="L257" s="130"/>
      <c r="M257" s="122">
        <f>I257-J257</f>
        <v>0</v>
      </c>
      <c r="O257" s="261"/>
      <c r="P257" s="261"/>
      <c r="Q257" s="261"/>
      <c r="R257" s="262"/>
      <c r="S257" s="262"/>
      <c r="T257" s="261"/>
      <c r="U257" s="1"/>
    </row>
    <row r="258" spans="1:21" ht="18" hidden="1" customHeight="1" x14ac:dyDescent="0.2">
      <c r="A258" s="125"/>
      <c r="B258" s="126"/>
      <c r="C258" s="131"/>
      <c r="D258" s="127"/>
      <c r="E258" s="127"/>
      <c r="F258" s="127"/>
      <c r="G258" s="128"/>
      <c r="H258" s="130"/>
      <c r="I258" s="129"/>
      <c r="J258" s="129"/>
      <c r="K258" s="130"/>
      <c r="L258" s="130"/>
      <c r="M258" s="122">
        <f>I258-J258</f>
        <v>0</v>
      </c>
      <c r="O258" s="261"/>
      <c r="P258" s="261"/>
      <c r="Q258" s="261"/>
      <c r="R258" s="262"/>
      <c r="S258" s="262"/>
      <c r="T258" s="261"/>
      <c r="U258" s="1"/>
    </row>
    <row r="259" spans="1:21" ht="18" hidden="1" customHeight="1" x14ac:dyDescent="0.2">
      <c r="A259" s="125"/>
      <c r="B259" s="126"/>
      <c r="C259" s="131"/>
      <c r="D259" s="127"/>
      <c r="E259" s="127"/>
      <c r="F259" s="127"/>
      <c r="G259" s="128"/>
      <c r="H259" s="130"/>
      <c r="I259" s="129"/>
      <c r="J259" s="129"/>
      <c r="K259" s="130"/>
      <c r="L259" s="130"/>
      <c r="M259" s="122">
        <f>I259-J259</f>
        <v>0</v>
      </c>
      <c r="O259" s="261"/>
      <c r="P259" s="261"/>
      <c r="Q259" s="261"/>
      <c r="R259" s="262"/>
      <c r="S259" s="262"/>
      <c r="T259" s="261"/>
      <c r="U259" s="1"/>
    </row>
    <row r="260" spans="1:21" ht="18" hidden="1" customHeight="1" x14ac:dyDescent="0.2">
      <c r="A260" s="125"/>
      <c r="B260" s="126"/>
      <c r="C260" s="131"/>
      <c r="D260" s="127"/>
      <c r="E260" s="127"/>
      <c r="F260" s="127"/>
      <c r="G260" s="128"/>
      <c r="H260" s="130"/>
      <c r="I260" s="129"/>
      <c r="J260" s="129"/>
      <c r="K260" s="130"/>
      <c r="L260" s="130"/>
      <c r="M260" s="122">
        <f>I260-J260</f>
        <v>0</v>
      </c>
      <c r="O260" s="261"/>
      <c r="P260" s="261"/>
      <c r="Q260" s="261"/>
      <c r="R260" s="262"/>
      <c r="S260" s="262"/>
      <c r="T260" s="261"/>
      <c r="U260" s="1"/>
    </row>
    <row r="261" spans="1:21" ht="18" hidden="1" customHeight="1" x14ac:dyDescent="0.2">
      <c r="A261" s="125"/>
      <c r="B261" s="126"/>
      <c r="C261" s="131"/>
      <c r="D261" s="127"/>
      <c r="E261" s="127"/>
      <c r="F261" s="127"/>
      <c r="G261" s="128"/>
      <c r="H261" s="130"/>
      <c r="I261" s="129"/>
      <c r="J261" s="129"/>
      <c r="K261" s="130"/>
      <c r="L261" s="130"/>
      <c r="M261" s="122">
        <f>I261-J261</f>
        <v>0</v>
      </c>
      <c r="O261" s="261"/>
      <c r="P261" s="261"/>
      <c r="Q261" s="261"/>
      <c r="R261" s="262"/>
      <c r="S261" s="262"/>
      <c r="T261" s="261"/>
      <c r="U261" s="1"/>
    </row>
    <row r="262" spans="1:21" ht="18" hidden="1" customHeight="1" x14ac:dyDescent="0.2">
      <c r="A262" s="125"/>
      <c r="B262" s="126"/>
      <c r="C262" s="131"/>
      <c r="D262" s="127"/>
      <c r="E262" s="127"/>
      <c r="F262" s="127"/>
      <c r="G262" s="128"/>
      <c r="H262" s="130"/>
      <c r="I262" s="129"/>
      <c r="J262" s="129"/>
      <c r="K262" s="130"/>
      <c r="L262" s="130"/>
      <c r="M262" s="122">
        <f>I262-J262</f>
        <v>0</v>
      </c>
      <c r="O262" s="261"/>
      <c r="P262" s="261"/>
      <c r="Q262" s="261"/>
      <c r="R262" s="262"/>
      <c r="S262" s="262"/>
      <c r="T262" s="261"/>
      <c r="U262" s="1"/>
    </row>
    <row r="263" spans="1:21" ht="18" hidden="1" customHeight="1" x14ac:dyDescent="0.2">
      <c r="A263" s="125"/>
      <c r="B263" s="126"/>
      <c r="C263" s="131"/>
      <c r="D263" s="127"/>
      <c r="E263" s="127"/>
      <c r="F263" s="127"/>
      <c r="G263" s="128"/>
      <c r="H263" s="130"/>
      <c r="I263" s="129"/>
      <c r="J263" s="129"/>
      <c r="K263" s="130"/>
      <c r="L263" s="130"/>
      <c r="M263" s="122">
        <f>I263-J263</f>
        <v>0</v>
      </c>
      <c r="O263" s="261"/>
      <c r="P263" s="261"/>
      <c r="Q263" s="261"/>
      <c r="R263" s="262"/>
      <c r="S263" s="262"/>
      <c r="T263" s="261"/>
      <c r="U263" s="1"/>
    </row>
    <row r="264" spans="1:21" ht="18" hidden="1" customHeight="1" x14ac:dyDescent="0.2">
      <c r="A264" s="125"/>
      <c r="B264" s="126"/>
      <c r="C264" s="131"/>
      <c r="D264" s="127"/>
      <c r="E264" s="127"/>
      <c r="F264" s="127"/>
      <c r="G264" s="128"/>
      <c r="H264" s="130"/>
      <c r="I264" s="129"/>
      <c r="J264" s="129"/>
      <c r="K264" s="130"/>
      <c r="L264" s="130"/>
      <c r="M264" s="122">
        <f>I264-J264</f>
        <v>0</v>
      </c>
      <c r="O264" s="261"/>
      <c r="P264" s="261"/>
      <c r="Q264" s="261"/>
      <c r="R264" s="262"/>
      <c r="S264" s="262"/>
      <c r="T264" s="261"/>
      <c r="U264" s="1"/>
    </row>
    <row r="265" spans="1:21" ht="18" hidden="1" customHeight="1" x14ac:dyDescent="0.2">
      <c r="A265" s="125"/>
      <c r="B265" s="126"/>
      <c r="C265" s="131"/>
      <c r="D265" s="127"/>
      <c r="E265" s="127"/>
      <c r="F265" s="127"/>
      <c r="G265" s="128"/>
      <c r="H265" s="130"/>
      <c r="I265" s="129"/>
      <c r="J265" s="129"/>
      <c r="K265" s="130"/>
      <c r="L265" s="130"/>
      <c r="M265" s="122">
        <f>I265-J265</f>
        <v>0</v>
      </c>
      <c r="O265" s="261"/>
      <c r="P265" s="261"/>
      <c r="Q265" s="261"/>
      <c r="R265" s="262"/>
      <c r="S265" s="262"/>
      <c r="T265" s="261"/>
      <c r="U265" s="1"/>
    </row>
    <row r="266" spans="1:21" ht="18" hidden="1" customHeight="1" x14ac:dyDescent="0.2">
      <c r="A266" s="125"/>
      <c r="B266" s="126"/>
      <c r="C266" s="131"/>
      <c r="D266" s="127"/>
      <c r="E266" s="127"/>
      <c r="F266" s="127"/>
      <c r="G266" s="128"/>
      <c r="H266" s="130"/>
      <c r="I266" s="129"/>
      <c r="J266" s="129"/>
      <c r="K266" s="130"/>
      <c r="L266" s="130"/>
      <c r="M266" s="122">
        <f>I266-J266</f>
        <v>0</v>
      </c>
      <c r="O266" s="261"/>
      <c r="P266" s="261"/>
      <c r="Q266" s="261"/>
      <c r="R266" s="262"/>
      <c r="S266" s="262"/>
      <c r="T266" s="261"/>
      <c r="U266" s="1"/>
    </row>
    <row r="267" spans="1:21" ht="18" hidden="1" customHeight="1" x14ac:dyDescent="0.2">
      <c r="A267" s="125"/>
      <c r="B267" s="126"/>
      <c r="C267" s="131"/>
      <c r="D267" s="127"/>
      <c r="E267" s="127"/>
      <c r="F267" s="127"/>
      <c r="G267" s="128"/>
      <c r="H267" s="130"/>
      <c r="I267" s="129"/>
      <c r="J267" s="129"/>
      <c r="K267" s="130"/>
      <c r="L267" s="130"/>
      <c r="M267" s="122">
        <f>I267-J267</f>
        <v>0</v>
      </c>
      <c r="O267" s="261"/>
      <c r="P267" s="261"/>
      <c r="Q267" s="261"/>
      <c r="R267" s="262"/>
      <c r="S267" s="262"/>
      <c r="T267" s="261"/>
      <c r="U267" s="1"/>
    </row>
    <row r="268" spans="1:21" ht="18" hidden="1" customHeight="1" x14ac:dyDescent="0.2">
      <c r="A268" s="125"/>
      <c r="B268" s="126"/>
      <c r="C268" s="131"/>
      <c r="D268" s="127"/>
      <c r="E268" s="127"/>
      <c r="F268" s="127"/>
      <c r="G268" s="128"/>
      <c r="H268" s="130"/>
      <c r="I268" s="129"/>
      <c r="J268" s="129"/>
      <c r="K268" s="130"/>
      <c r="L268" s="130"/>
      <c r="M268" s="122">
        <f>I268-J268</f>
        <v>0</v>
      </c>
      <c r="O268" s="261"/>
      <c r="P268" s="261"/>
      <c r="Q268" s="261"/>
      <c r="R268" s="262"/>
      <c r="S268" s="262"/>
      <c r="T268" s="261"/>
      <c r="U268" s="1"/>
    </row>
    <row r="269" spans="1:21" ht="18" hidden="1" customHeight="1" x14ac:dyDescent="0.2">
      <c r="A269" s="125"/>
      <c r="B269" s="126"/>
      <c r="C269" s="131"/>
      <c r="D269" s="127"/>
      <c r="E269" s="127"/>
      <c r="F269" s="127"/>
      <c r="G269" s="128"/>
      <c r="H269" s="130"/>
      <c r="I269" s="129"/>
      <c r="J269" s="129"/>
      <c r="K269" s="130"/>
      <c r="L269" s="130"/>
      <c r="M269" s="122">
        <f>I269-J269</f>
        <v>0</v>
      </c>
      <c r="O269" s="261"/>
      <c r="P269" s="261"/>
      <c r="Q269" s="261"/>
      <c r="R269" s="262"/>
      <c r="S269" s="262"/>
      <c r="T269" s="261"/>
      <c r="U269" s="1"/>
    </row>
    <row r="270" spans="1:21" ht="18" hidden="1" customHeight="1" x14ac:dyDescent="0.2">
      <c r="A270" s="125"/>
      <c r="B270" s="126"/>
      <c r="C270" s="131"/>
      <c r="D270" s="127"/>
      <c r="E270" s="127"/>
      <c r="F270" s="127"/>
      <c r="G270" s="128"/>
      <c r="H270" s="130"/>
      <c r="I270" s="129"/>
      <c r="J270" s="129"/>
      <c r="K270" s="130"/>
      <c r="L270" s="130"/>
      <c r="M270" s="122">
        <f>I270-J270</f>
        <v>0</v>
      </c>
      <c r="O270" s="261"/>
      <c r="P270" s="261"/>
      <c r="Q270" s="261"/>
      <c r="R270" s="262"/>
      <c r="S270" s="262"/>
      <c r="T270" s="261"/>
      <c r="U270" s="1"/>
    </row>
    <row r="271" spans="1:21" ht="18" hidden="1" customHeight="1" x14ac:dyDescent="0.2">
      <c r="A271" s="125"/>
      <c r="B271" s="126"/>
      <c r="C271" s="131"/>
      <c r="D271" s="127"/>
      <c r="E271" s="127"/>
      <c r="F271" s="127"/>
      <c r="G271" s="128"/>
      <c r="H271" s="130"/>
      <c r="I271" s="129"/>
      <c r="J271" s="129"/>
      <c r="K271" s="130"/>
      <c r="L271" s="130"/>
      <c r="M271" s="122">
        <f>I271-J271</f>
        <v>0</v>
      </c>
      <c r="O271" s="261"/>
      <c r="P271" s="261"/>
      <c r="Q271" s="261"/>
      <c r="R271" s="262"/>
      <c r="S271" s="262"/>
      <c r="T271" s="261"/>
      <c r="U271" s="1"/>
    </row>
    <row r="272" spans="1:21" ht="18" hidden="1" customHeight="1" x14ac:dyDescent="0.2">
      <c r="A272" s="125"/>
      <c r="B272" s="126"/>
      <c r="C272" s="131"/>
      <c r="D272" s="127"/>
      <c r="E272" s="127"/>
      <c r="F272" s="127"/>
      <c r="G272" s="128"/>
      <c r="H272" s="130"/>
      <c r="I272" s="129"/>
      <c r="J272" s="129"/>
      <c r="K272" s="130"/>
      <c r="L272" s="130"/>
      <c r="M272" s="122">
        <f>I272-J272</f>
        <v>0</v>
      </c>
      <c r="O272" s="261"/>
      <c r="P272" s="261"/>
      <c r="Q272" s="261"/>
      <c r="R272" s="262"/>
      <c r="S272" s="262"/>
      <c r="T272" s="261"/>
      <c r="U272" s="1"/>
    </row>
    <row r="273" spans="1:21" ht="18" hidden="1" customHeight="1" x14ac:dyDescent="0.2">
      <c r="A273" s="125"/>
      <c r="B273" s="126"/>
      <c r="C273" s="131"/>
      <c r="D273" s="127"/>
      <c r="E273" s="127"/>
      <c r="F273" s="127"/>
      <c r="G273" s="128"/>
      <c r="H273" s="130"/>
      <c r="I273" s="129"/>
      <c r="J273" s="129"/>
      <c r="K273" s="130"/>
      <c r="L273" s="130"/>
      <c r="M273" s="122">
        <f>I273-J273</f>
        <v>0</v>
      </c>
      <c r="O273" s="261"/>
      <c r="P273" s="261"/>
      <c r="Q273" s="261"/>
      <c r="R273" s="262"/>
      <c r="S273" s="262"/>
      <c r="T273" s="261"/>
      <c r="U273" s="1"/>
    </row>
    <row r="274" spans="1:21" ht="18" hidden="1" customHeight="1" x14ac:dyDescent="0.2">
      <c r="A274" s="125"/>
      <c r="B274" s="126"/>
      <c r="C274" s="131"/>
      <c r="D274" s="127"/>
      <c r="E274" s="127"/>
      <c r="F274" s="127"/>
      <c r="G274" s="128"/>
      <c r="H274" s="130"/>
      <c r="I274" s="129"/>
      <c r="J274" s="129"/>
      <c r="K274" s="130"/>
      <c r="L274" s="130"/>
      <c r="M274" s="122">
        <f>I274-J274</f>
        <v>0</v>
      </c>
      <c r="O274" s="261"/>
      <c r="P274" s="261"/>
      <c r="Q274" s="261"/>
      <c r="R274" s="262"/>
      <c r="S274" s="262"/>
      <c r="T274" s="261"/>
      <c r="U274" s="1"/>
    </row>
    <row r="275" spans="1:21" ht="18" hidden="1" customHeight="1" x14ac:dyDescent="0.2">
      <c r="A275" s="125"/>
      <c r="B275" s="126"/>
      <c r="C275" s="131"/>
      <c r="D275" s="127"/>
      <c r="E275" s="127"/>
      <c r="F275" s="127"/>
      <c r="G275" s="128"/>
      <c r="H275" s="130"/>
      <c r="I275" s="129"/>
      <c r="J275" s="129"/>
      <c r="K275" s="130"/>
      <c r="L275" s="130"/>
      <c r="M275" s="122">
        <f>I275-J275</f>
        <v>0</v>
      </c>
      <c r="O275" s="261"/>
      <c r="P275" s="261"/>
      <c r="Q275" s="261"/>
      <c r="R275" s="262"/>
      <c r="S275" s="262"/>
      <c r="T275" s="261"/>
      <c r="U275" s="1"/>
    </row>
    <row r="276" spans="1:21" ht="18" hidden="1" customHeight="1" x14ac:dyDescent="0.2">
      <c r="A276" s="125"/>
      <c r="B276" s="126"/>
      <c r="C276" s="131"/>
      <c r="D276" s="127"/>
      <c r="E276" s="127"/>
      <c r="F276" s="127"/>
      <c r="G276" s="128"/>
      <c r="H276" s="130"/>
      <c r="I276" s="129"/>
      <c r="J276" s="129"/>
      <c r="K276" s="130"/>
      <c r="L276" s="130"/>
      <c r="M276" s="122">
        <f>I276-J276</f>
        <v>0</v>
      </c>
      <c r="O276" s="261"/>
      <c r="P276" s="261"/>
      <c r="Q276" s="261"/>
      <c r="R276" s="262"/>
      <c r="S276" s="262"/>
      <c r="T276" s="261"/>
      <c r="U276" s="1"/>
    </row>
    <row r="277" spans="1:21" ht="18" hidden="1" customHeight="1" x14ac:dyDescent="0.2">
      <c r="A277" s="125"/>
      <c r="B277" s="126"/>
      <c r="C277" s="131"/>
      <c r="D277" s="127"/>
      <c r="E277" s="127"/>
      <c r="F277" s="127"/>
      <c r="G277" s="128"/>
      <c r="H277" s="130"/>
      <c r="I277" s="129"/>
      <c r="J277" s="129"/>
      <c r="K277" s="130"/>
      <c r="L277" s="130"/>
      <c r="M277" s="122">
        <f>I277-J277</f>
        <v>0</v>
      </c>
      <c r="O277" s="261"/>
      <c r="P277" s="261"/>
      <c r="Q277" s="261"/>
      <c r="R277" s="262"/>
      <c r="S277" s="262"/>
      <c r="T277" s="261"/>
      <c r="U277" s="1"/>
    </row>
    <row r="278" spans="1:21" ht="18" hidden="1" customHeight="1" x14ac:dyDescent="0.2">
      <c r="A278" s="125"/>
      <c r="B278" s="126"/>
      <c r="C278" s="131"/>
      <c r="D278" s="127"/>
      <c r="E278" s="127"/>
      <c r="F278" s="127"/>
      <c r="G278" s="128"/>
      <c r="H278" s="130"/>
      <c r="I278" s="129"/>
      <c r="J278" s="129"/>
      <c r="K278" s="130"/>
      <c r="L278" s="130"/>
      <c r="M278" s="122">
        <f>I278-J278</f>
        <v>0</v>
      </c>
      <c r="O278" s="261"/>
      <c r="P278" s="261"/>
      <c r="Q278" s="261"/>
      <c r="R278" s="262"/>
      <c r="S278" s="262"/>
      <c r="T278" s="261"/>
      <c r="U278" s="1"/>
    </row>
    <row r="279" spans="1:21" ht="18" hidden="1" customHeight="1" x14ac:dyDescent="0.2">
      <c r="A279" s="125"/>
      <c r="B279" s="126"/>
      <c r="C279" s="131"/>
      <c r="D279" s="127"/>
      <c r="E279" s="127"/>
      <c r="F279" s="127"/>
      <c r="G279" s="128"/>
      <c r="H279" s="130"/>
      <c r="I279" s="129"/>
      <c r="J279" s="129"/>
      <c r="K279" s="130"/>
      <c r="L279" s="130"/>
      <c r="M279" s="122">
        <f>I279-J279</f>
        <v>0</v>
      </c>
      <c r="O279" s="261"/>
      <c r="P279" s="261"/>
      <c r="Q279" s="261"/>
      <c r="R279" s="262"/>
      <c r="S279" s="262"/>
      <c r="T279" s="261"/>
      <c r="U279" s="1"/>
    </row>
    <row r="280" spans="1:21" ht="18" hidden="1" customHeight="1" x14ac:dyDescent="0.2">
      <c r="A280" s="125"/>
      <c r="B280" s="126"/>
      <c r="C280" s="131"/>
      <c r="D280" s="127"/>
      <c r="E280" s="127"/>
      <c r="F280" s="127"/>
      <c r="G280" s="128"/>
      <c r="H280" s="130"/>
      <c r="I280" s="129"/>
      <c r="J280" s="129"/>
      <c r="K280" s="130"/>
      <c r="L280" s="130"/>
      <c r="M280" s="122">
        <f>I280-J280</f>
        <v>0</v>
      </c>
      <c r="O280" s="261"/>
      <c r="P280" s="261"/>
      <c r="Q280" s="261"/>
      <c r="R280" s="262"/>
      <c r="S280" s="262"/>
      <c r="T280" s="261"/>
      <c r="U280" s="1"/>
    </row>
    <row r="281" spans="1:21" ht="18" hidden="1" customHeight="1" x14ac:dyDescent="0.2">
      <c r="A281" s="125"/>
      <c r="B281" s="126"/>
      <c r="C281" s="131"/>
      <c r="D281" s="127"/>
      <c r="E281" s="127"/>
      <c r="F281" s="127"/>
      <c r="G281" s="128"/>
      <c r="H281" s="130"/>
      <c r="I281" s="129"/>
      <c r="J281" s="129"/>
      <c r="K281" s="130"/>
      <c r="L281" s="130"/>
      <c r="M281" s="122">
        <f>I281-J281</f>
        <v>0</v>
      </c>
      <c r="O281" s="261"/>
      <c r="P281" s="261"/>
      <c r="Q281" s="261"/>
      <c r="R281" s="262"/>
      <c r="S281" s="262"/>
      <c r="T281" s="261"/>
      <c r="U281" s="1"/>
    </row>
    <row r="282" spans="1:21" ht="18" hidden="1" customHeight="1" x14ac:dyDescent="0.2">
      <c r="A282" s="125"/>
      <c r="B282" s="126"/>
      <c r="C282" s="131"/>
      <c r="D282" s="127"/>
      <c r="E282" s="127"/>
      <c r="F282" s="127"/>
      <c r="G282" s="128"/>
      <c r="H282" s="130"/>
      <c r="I282" s="129"/>
      <c r="J282" s="129"/>
      <c r="K282" s="130"/>
      <c r="L282" s="130"/>
      <c r="M282" s="122">
        <f>I282-J282</f>
        <v>0</v>
      </c>
      <c r="O282" s="261"/>
      <c r="P282" s="261"/>
      <c r="Q282" s="261"/>
      <c r="R282" s="262"/>
      <c r="S282" s="262"/>
      <c r="T282" s="261"/>
      <c r="U282" s="1"/>
    </row>
    <row r="283" spans="1:21" ht="18" hidden="1" customHeight="1" x14ac:dyDescent="0.2">
      <c r="A283" s="125"/>
      <c r="B283" s="126"/>
      <c r="C283" s="131"/>
      <c r="D283" s="127"/>
      <c r="E283" s="127"/>
      <c r="F283" s="127"/>
      <c r="G283" s="128"/>
      <c r="H283" s="130"/>
      <c r="I283" s="129"/>
      <c r="J283" s="129"/>
      <c r="K283" s="130"/>
      <c r="L283" s="130"/>
      <c r="M283" s="122">
        <f>I283-J283</f>
        <v>0</v>
      </c>
      <c r="O283" s="261"/>
      <c r="P283" s="261"/>
      <c r="Q283" s="261"/>
      <c r="R283" s="262"/>
      <c r="S283" s="262"/>
      <c r="T283" s="261"/>
      <c r="U283" s="1"/>
    </row>
    <row r="284" spans="1:21" ht="18" hidden="1" customHeight="1" x14ac:dyDescent="0.2">
      <c r="A284" s="125"/>
      <c r="B284" s="126"/>
      <c r="C284" s="131"/>
      <c r="D284" s="127"/>
      <c r="E284" s="127"/>
      <c r="F284" s="127"/>
      <c r="G284" s="128"/>
      <c r="H284" s="130"/>
      <c r="I284" s="129"/>
      <c r="J284" s="129"/>
      <c r="K284" s="130"/>
      <c r="L284" s="130"/>
      <c r="M284" s="122">
        <f>I284-J284</f>
        <v>0</v>
      </c>
      <c r="O284" s="261"/>
      <c r="P284" s="261"/>
      <c r="Q284" s="261"/>
      <c r="R284" s="262"/>
      <c r="S284" s="262"/>
      <c r="T284" s="261"/>
      <c r="U284" s="1"/>
    </row>
    <row r="285" spans="1:21" ht="18" hidden="1" customHeight="1" x14ac:dyDescent="0.2">
      <c r="A285" s="125"/>
      <c r="B285" s="126"/>
      <c r="C285" s="131"/>
      <c r="D285" s="127"/>
      <c r="E285" s="127"/>
      <c r="F285" s="127"/>
      <c r="G285" s="128"/>
      <c r="H285" s="130"/>
      <c r="I285" s="129"/>
      <c r="J285" s="129"/>
      <c r="K285" s="130"/>
      <c r="L285" s="130"/>
      <c r="M285" s="122">
        <f>I285-J285</f>
        <v>0</v>
      </c>
      <c r="O285" s="261"/>
      <c r="P285" s="261"/>
      <c r="Q285" s="261"/>
      <c r="R285" s="262"/>
      <c r="S285" s="262"/>
      <c r="T285" s="261"/>
      <c r="U285" s="1"/>
    </row>
    <row r="286" spans="1:21" ht="18" hidden="1" customHeight="1" x14ac:dyDescent="0.2">
      <c r="A286" s="125"/>
      <c r="B286" s="126"/>
      <c r="C286" s="131"/>
      <c r="D286" s="127"/>
      <c r="E286" s="127"/>
      <c r="F286" s="127"/>
      <c r="G286" s="128"/>
      <c r="H286" s="130"/>
      <c r="I286" s="129"/>
      <c r="J286" s="129"/>
      <c r="K286" s="130"/>
      <c r="L286" s="130"/>
      <c r="M286" s="122">
        <f>I286-J286</f>
        <v>0</v>
      </c>
      <c r="O286" s="261"/>
      <c r="P286" s="261"/>
      <c r="Q286" s="261"/>
      <c r="R286" s="262"/>
      <c r="S286" s="262"/>
      <c r="T286" s="261"/>
      <c r="U286" s="1"/>
    </row>
    <row r="287" spans="1:21" ht="18" hidden="1" customHeight="1" x14ac:dyDescent="0.2">
      <c r="A287" s="125"/>
      <c r="B287" s="126"/>
      <c r="C287" s="131"/>
      <c r="D287" s="127"/>
      <c r="E287" s="127"/>
      <c r="F287" s="127"/>
      <c r="G287" s="128"/>
      <c r="H287" s="130"/>
      <c r="I287" s="129"/>
      <c r="J287" s="129"/>
      <c r="K287" s="130"/>
      <c r="L287" s="130"/>
      <c r="M287" s="122">
        <f>I287-J287</f>
        <v>0</v>
      </c>
      <c r="O287" s="261"/>
      <c r="P287" s="261"/>
      <c r="Q287" s="261"/>
      <c r="R287" s="262"/>
      <c r="S287" s="262"/>
      <c r="T287" s="261"/>
      <c r="U287" s="1"/>
    </row>
    <row r="288" spans="1:21" ht="18" hidden="1" customHeight="1" x14ac:dyDescent="0.2">
      <c r="A288" s="125"/>
      <c r="B288" s="126"/>
      <c r="C288" s="131"/>
      <c r="D288" s="127"/>
      <c r="E288" s="127"/>
      <c r="F288" s="127"/>
      <c r="G288" s="128"/>
      <c r="H288" s="130"/>
      <c r="I288" s="129"/>
      <c r="J288" s="129"/>
      <c r="K288" s="130"/>
      <c r="L288" s="130"/>
      <c r="M288" s="122">
        <f>I288-J288</f>
        <v>0</v>
      </c>
      <c r="O288" s="261"/>
      <c r="P288" s="261"/>
      <c r="Q288" s="261"/>
      <c r="R288" s="262"/>
      <c r="S288" s="262"/>
      <c r="T288" s="261"/>
      <c r="U288" s="1"/>
    </row>
    <row r="289" spans="1:21" ht="18" hidden="1" customHeight="1" x14ac:dyDescent="0.2">
      <c r="A289" s="125"/>
      <c r="B289" s="126"/>
      <c r="C289" s="131"/>
      <c r="D289" s="127"/>
      <c r="E289" s="127"/>
      <c r="F289" s="127"/>
      <c r="G289" s="128"/>
      <c r="H289" s="130"/>
      <c r="I289" s="129"/>
      <c r="J289" s="129"/>
      <c r="K289" s="130"/>
      <c r="L289" s="130"/>
      <c r="M289" s="122">
        <f>I289-J289</f>
        <v>0</v>
      </c>
      <c r="O289" s="261"/>
      <c r="P289" s="261"/>
      <c r="Q289" s="261"/>
      <c r="R289" s="262"/>
      <c r="S289" s="262"/>
      <c r="T289" s="261"/>
      <c r="U289" s="1"/>
    </row>
    <row r="290" spans="1:21" ht="18" hidden="1" customHeight="1" x14ac:dyDescent="0.2">
      <c r="A290" s="125"/>
      <c r="B290" s="126"/>
      <c r="C290" s="131"/>
      <c r="D290" s="127"/>
      <c r="E290" s="127"/>
      <c r="F290" s="127"/>
      <c r="G290" s="128"/>
      <c r="H290" s="130"/>
      <c r="I290" s="129"/>
      <c r="J290" s="129"/>
      <c r="K290" s="130"/>
      <c r="L290" s="130"/>
      <c r="M290" s="122">
        <f>I290-J290</f>
        <v>0</v>
      </c>
      <c r="O290" s="261"/>
      <c r="P290" s="261"/>
      <c r="Q290" s="261"/>
      <c r="R290" s="262"/>
      <c r="S290" s="262"/>
      <c r="T290" s="261"/>
      <c r="U290" s="1"/>
    </row>
    <row r="291" spans="1:21" ht="18" hidden="1" customHeight="1" x14ac:dyDescent="0.2">
      <c r="A291" s="125"/>
      <c r="B291" s="126"/>
      <c r="C291" s="131"/>
      <c r="D291" s="127"/>
      <c r="E291" s="127"/>
      <c r="F291" s="127"/>
      <c r="G291" s="128"/>
      <c r="H291" s="130"/>
      <c r="I291" s="129"/>
      <c r="J291" s="129"/>
      <c r="K291" s="130"/>
      <c r="L291" s="130"/>
      <c r="M291" s="122">
        <f>I291-J291</f>
        <v>0</v>
      </c>
      <c r="O291" s="261"/>
      <c r="P291" s="261"/>
      <c r="Q291" s="261"/>
      <c r="R291" s="262"/>
      <c r="S291" s="262"/>
      <c r="T291" s="261"/>
      <c r="U291" s="1"/>
    </row>
    <row r="292" spans="1:21" ht="18" hidden="1" customHeight="1" x14ac:dyDescent="0.2">
      <c r="A292" s="125"/>
      <c r="B292" s="126"/>
      <c r="C292" s="131"/>
      <c r="D292" s="127"/>
      <c r="E292" s="127"/>
      <c r="F292" s="127"/>
      <c r="G292" s="128"/>
      <c r="H292" s="130"/>
      <c r="I292" s="129"/>
      <c r="J292" s="129"/>
      <c r="K292" s="130"/>
      <c r="L292" s="130"/>
      <c r="M292" s="122">
        <f>I292-J292</f>
        <v>0</v>
      </c>
      <c r="O292" s="261"/>
      <c r="P292" s="261"/>
      <c r="Q292" s="261"/>
      <c r="R292" s="262"/>
      <c r="S292" s="262"/>
      <c r="T292" s="261"/>
      <c r="U292" s="1"/>
    </row>
    <row r="293" spans="1:21" ht="18" hidden="1" customHeight="1" x14ac:dyDescent="0.2">
      <c r="A293" s="125"/>
      <c r="B293" s="126"/>
      <c r="C293" s="131"/>
      <c r="D293" s="127"/>
      <c r="E293" s="127"/>
      <c r="F293" s="127"/>
      <c r="G293" s="128"/>
      <c r="H293" s="130"/>
      <c r="I293" s="129"/>
      <c r="J293" s="129"/>
      <c r="K293" s="130"/>
      <c r="L293" s="130"/>
      <c r="M293" s="122">
        <f>I293-J293</f>
        <v>0</v>
      </c>
      <c r="O293" s="261"/>
      <c r="P293" s="261"/>
      <c r="Q293" s="261"/>
      <c r="R293" s="262"/>
      <c r="S293" s="262"/>
      <c r="T293" s="261"/>
      <c r="U293" s="1"/>
    </row>
    <row r="294" spans="1:21" ht="18" hidden="1" customHeight="1" x14ac:dyDescent="0.2">
      <c r="A294" s="125"/>
      <c r="B294" s="126"/>
      <c r="C294" s="131"/>
      <c r="D294" s="127"/>
      <c r="E294" s="127"/>
      <c r="F294" s="127"/>
      <c r="G294" s="128"/>
      <c r="H294" s="130"/>
      <c r="I294" s="129"/>
      <c r="J294" s="129"/>
      <c r="K294" s="130"/>
      <c r="L294" s="130"/>
      <c r="M294" s="122">
        <f>I294-J294</f>
        <v>0</v>
      </c>
      <c r="O294" s="261"/>
      <c r="P294" s="261"/>
      <c r="Q294" s="261"/>
      <c r="R294" s="262"/>
      <c r="S294" s="262"/>
      <c r="T294" s="261"/>
      <c r="U294" s="1"/>
    </row>
    <row r="295" spans="1:21" ht="18" hidden="1" customHeight="1" x14ac:dyDescent="0.2">
      <c r="A295" s="125"/>
      <c r="B295" s="126"/>
      <c r="C295" s="131"/>
      <c r="D295" s="127"/>
      <c r="E295" s="127"/>
      <c r="F295" s="127"/>
      <c r="G295" s="128"/>
      <c r="H295" s="130"/>
      <c r="I295" s="129"/>
      <c r="J295" s="129"/>
      <c r="K295" s="130"/>
      <c r="L295" s="130"/>
      <c r="M295" s="122">
        <f>I295-J295</f>
        <v>0</v>
      </c>
      <c r="O295" s="261"/>
      <c r="P295" s="261"/>
      <c r="Q295" s="261"/>
      <c r="R295" s="262"/>
      <c r="S295" s="262"/>
      <c r="T295" s="261"/>
      <c r="U295" s="1"/>
    </row>
    <row r="296" spans="1:21" ht="18" hidden="1" customHeight="1" x14ac:dyDescent="0.2">
      <c r="A296" s="125"/>
      <c r="B296" s="126"/>
      <c r="C296" s="131"/>
      <c r="D296" s="127"/>
      <c r="E296" s="127"/>
      <c r="F296" s="127"/>
      <c r="G296" s="128"/>
      <c r="H296" s="130"/>
      <c r="I296" s="129"/>
      <c r="J296" s="129"/>
      <c r="K296" s="130"/>
      <c r="L296" s="130"/>
      <c r="M296" s="122">
        <f>I296-J296</f>
        <v>0</v>
      </c>
      <c r="O296" s="261"/>
      <c r="P296" s="261"/>
      <c r="Q296" s="261"/>
      <c r="R296" s="262"/>
      <c r="S296" s="262"/>
      <c r="T296" s="261"/>
      <c r="U296" s="1"/>
    </row>
    <row r="297" spans="1:21" ht="18" hidden="1" customHeight="1" x14ac:dyDescent="0.2">
      <c r="A297" s="125"/>
      <c r="B297" s="126"/>
      <c r="C297" s="131"/>
      <c r="D297" s="127"/>
      <c r="E297" s="127"/>
      <c r="F297" s="127"/>
      <c r="G297" s="128"/>
      <c r="H297" s="130"/>
      <c r="I297" s="129"/>
      <c r="J297" s="129"/>
      <c r="K297" s="130"/>
      <c r="L297" s="130"/>
      <c r="M297" s="122">
        <f>I297-J297</f>
        <v>0</v>
      </c>
      <c r="O297" s="261"/>
      <c r="P297" s="261"/>
      <c r="Q297" s="261"/>
      <c r="R297" s="262"/>
      <c r="S297" s="262"/>
      <c r="T297" s="261"/>
      <c r="U297" s="1"/>
    </row>
    <row r="298" spans="1:21" ht="18" hidden="1" customHeight="1" x14ac:dyDescent="0.2">
      <c r="A298" s="125"/>
      <c r="B298" s="126"/>
      <c r="C298" s="131"/>
      <c r="D298" s="127"/>
      <c r="E298" s="127"/>
      <c r="F298" s="127"/>
      <c r="G298" s="128"/>
      <c r="H298" s="130"/>
      <c r="I298" s="129"/>
      <c r="J298" s="129"/>
      <c r="K298" s="130"/>
      <c r="L298" s="130"/>
      <c r="M298" s="122">
        <f>I298-J298</f>
        <v>0</v>
      </c>
      <c r="O298" s="261"/>
      <c r="P298" s="261"/>
      <c r="Q298" s="261"/>
      <c r="R298" s="262"/>
      <c r="S298" s="262"/>
      <c r="T298" s="261"/>
      <c r="U298" s="1"/>
    </row>
    <row r="299" spans="1:21" ht="18" hidden="1" customHeight="1" x14ac:dyDescent="0.2">
      <c r="A299" s="125"/>
      <c r="B299" s="126"/>
      <c r="C299" s="131"/>
      <c r="D299" s="127"/>
      <c r="E299" s="127"/>
      <c r="F299" s="127"/>
      <c r="G299" s="128"/>
      <c r="H299" s="130"/>
      <c r="I299" s="129"/>
      <c r="J299" s="129"/>
      <c r="K299" s="130"/>
      <c r="L299" s="130"/>
      <c r="M299" s="122">
        <f>I299-J299</f>
        <v>0</v>
      </c>
      <c r="O299" s="261"/>
      <c r="P299" s="261"/>
      <c r="Q299" s="261"/>
      <c r="R299" s="262"/>
      <c r="S299" s="262"/>
      <c r="T299" s="261"/>
      <c r="U299" s="1"/>
    </row>
    <row r="300" spans="1:21" ht="18" hidden="1" customHeight="1" x14ac:dyDescent="0.2">
      <c r="A300" s="125"/>
      <c r="B300" s="126"/>
      <c r="C300" s="131"/>
      <c r="D300" s="127"/>
      <c r="E300" s="127"/>
      <c r="F300" s="127"/>
      <c r="G300" s="128"/>
      <c r="H300" s="130"/>
      <c r="I300" s="129"/>
      <c r="J300" s="129"/>
      <c r="K300" s="130"/>
      <c r="L300" s="130"/>
      <c r="M300" s="122">
        <f>I300-J300</f>
        <v>0</v>
      </c>
      <c r="O300" s="261"/>
      <c r="P300" s="261"/>
      <c r="Q300" s="261"/>
      <c r="R300" s="262"/>
      <c r="S300" s="262"/>
      <c r="T300" s="261"/>
      <c r="U300" s="1"/>
    </row>
    <row r="301" spans="1:21" ht="18" hidden="1" customHeight="1" x14ac:dyDescent="0.2">
      <c r="A301" s="125"/>
      <c r="B301" s="126"/>
      <c r="C301" s="131"/>
      <c r="D301" s="127"/>
      <c r="E301" s="127"/>
      <c r="F301" s="127"/>
      <c r="G301" s="128"/>
      <c r="H301" s="130"/>
      <c r="I301" s="129"/>
      <c r="J301" s="129"/>
      <c r="K301" s="130"/>
      <c r="L301" s="130"/>
      <c r="M301" s="122">
        <f>I301-J301</f>
        <v>0</v>
      </c>
      <c r="O301" s="261"/>
      <c r="P301" s="261"/>
      <c r="Q301" s="261"/>
      <c r="R301" s="262"/>
      <c r="S301" s="262"/>
      <c r="T301" s="261"/>
      <c r="U301" s="1"/>
    </row>
    <row r="302" spans="1:21" ht="18" hidden="1" customHeight="1" x14ac:dyDescent="0.2">
      <c r="A302" s="125"/>
      <c r="B302" s="126"/>
      <c r="C302" s="131"/>
      <c r="D302" s="127"/>
      <c r="E302" s="127"/>
      <c r="F302" s="127"/>
      <c r="G302" s="128"/>
      <c r="H302" s="130"/>
      <c r="I302" s="129"/>
      <c r="J302" s="129"/>
      <c r="K302" s="130"/>
      <c r="L302" s="130"/>
      <c r="M302" s="122">
        <f>I302-J302</f>
        <v>0</v>
      </c>
      <c r="O302" s="261"/>
      <c r="P302" s="261"/>
      <c r="Q302" s="261"/>
      <c r="R302" s="262"/>
      <c r="S302" s="262"/>
      <c r="T302" s="261"/>
      <c r="U302" s="1"/>
    </row>
    <row r="303" spans="1:21" ht="18" hidden="1" customHeight="1" x14ac:dyDescent="0.2">
      <c r="A303" s="125"/>
      <c r="B303" s="126"/>
      <c r="C303" s="131"/>
      <c r="D303" s="127"/>
      <c r="E303" s="127"/>
      <c r="F303" s="127"/>
      <c r="G303" s="128"/>
      <c r="H303" s="130"/>
      <c r="I303" s="129"/>
      <c r="J303" s="129"/>
      <c r="K303" s="130"/>
      <c r="L303" s="130"/>
      <c r="M303" s="122">
        <f>I303-J303</f>
        <v>0</v>
      </c>
      <c r="O303" s="261"/>
      <c r="P303" s="261"/>
      <c r="Q303" s="261"/>
      <c r="R303" s="262"/>
      <c r="S303" s="262"/>
      <c r="T303" s="261"/>
      <c r="U303" s="1"/>
    </row>
    <row r="304" spans="1:21" ht="18" hidden="1" customHeight="1" x14ac:dyDescent="0.2">
      <c r="A304" s="125"/>
      <c r="B304" s="126"/>
      <c r="C304" s="131"/>
      <c r="D304" s="127"/>
      <c r="E304" s="127"/>
      <c r="F304" s="127"/>
      <c r="G304" s="128"/>
      <c r="H304" s="130"/>
      <c r="I304" s="129"/>
      <c r="J304" s="129"/>
      <c r="K304" s="130"/>
      <c r="L304" s="130"/>
      <c r="M304" s="122">
        <f>I304-J304</f>
        <v>0</v>
      </c>
      <c r="O304" s="261"/>
      <c r="P304" s="261"/>
      <c r="Q304" s="261"/>
      <c r="R304" s="262"/>
      <c r="S304" s="262"/>
      <c r="T304" s="261"/>
      <c r="U304" s="1"/>
    </row>
    <row r="305" spans="1:21" ht="18" hidden="1" customHeight="1" x14ac:dyDescent="0.2">
      <c r="A305" s="125"/>
      <c r="B305" s="126"/>
      <c r="C305" s="131"/>
      <c r="D305" s="127"/>
      <c r="E305" s="127"/>
      <c r="F305" s="127"/>
      <c r="G305" s="128"/>
      <c r="H305" s="130"/>
      <c r="I305" s="129"/>
      <c r="J305" s="129"/>
      <c r="K305" s="130"/>
      <c r="L305" s="130"/>
      <c r="M305" s="122">
        <f>I305-J305</f>
        <v>0</v>
      </c>
      <c r="O305" s="261"/>
      <c r="P305" s="261"/>
      <c r="Q305" s="261"/>
      <c r="R305" s="262"/>
      <c r="S305" s="262"/>
      <c r="T305" s="261"/>
      <c r="U305" s="1"/>
    </row>
    <row r="306" spans="1:21" ht="18" hidden="1" customHeight="1" x14ac:dyDescent="0.2">
      <c r="A306" s="125"/>
      <c r="B306" s="126"/>
      <c r="C306" s="131"/>
      <c r="D306" s="127"/>
      <c r="E306" s="127"/>
      <c r="F306" s="127"/>
      <c r="G306" s="128"/>
      <c r="H306" s="130"/>
      <c r="I306" s="129"/>
      <c r="J306" s="129"/>
      <c r="K306" s="130"/>
      <c r="L306" s="130"/>
      <c r="M306" s="122">
        <f>I306-J306</f>
        <v>0</v>
      </c>
      <c r="O306" s="261"/>
      <c r="P306" s="261"/>
      <c r="Q306" s="261"/>
      <c r="R306" s="262"/>
      <c r="S306" s="262"/>
      <c r="T306" s="261"/>
      <c r="U306" s="1"/>
    </row>
    <row r="307" spans="1:21" ht="18" hidden="1" customHeight="1" x14ac:dyDescent="0.2">
      <c r="A307" s="125"/>
      <c r="B307" s="126"/>
      <c r="C307" s="131"/>
      <c r="D307" s="127"/>
      <c r="E307" s="127"/>
      <c r="F307" s="127"/>
      <c r="G307" s="128"/>
      <c r="H307" s="130"/>
      <c r="I307" s="129"/>
      <c r="J307" s="129"/>
      <c r="K307" s="130"/>
      <c r="L307" s="130"/>
      <c r="M307" s="122">
        <f>I307-J307</f>
        <v>0</v>
      </c>
      <c r="O307" s="261"/>
      <c r="P307" s="261"/>
      <c r="Q307" s="261"/>
      <c r="R307" s="262"/>
      <c r="S307" s="262"/>
      <c r="T307" s="261"/>
      <c r="U307" s="1"/>
    </row>
    <row r="308" spans="1:21" ht="18" hidden="1" customHeight="1" x14ac:dyDescent="0.2">
      <c r="A308" s="125"/>
      <c r="B308" s="126"/>
      <c r="C308" s="131"/>
      <c r="D308" s="127"/>
      <c r="E308" s="127"/>
      <c r="F308" s="127"/>
      <c r="G308" s="128"/>
      <c r="H308" s="130"/>
      <c r="I308" s="129"/>
      <c r="J308" s="129"/>
      <c r="K308" s="130"/>
      <c r="L308" s="130"/>
      <c r="M308" s="122">
        <f>I308-J308</f>
        <v>0</v>
      </c>
      <c r="O308" s="261"/>
      <c r="P308" s="261"/>
      <c r="Q308" s="261"/>
      <c r="R308" s="262"/>
      <c r="S308" s="262"/>
      <c r="T308" s="261"/>
      <c r="U308" s="1"/>
    </row>
    <row r="309" spans="1:21" ht="18" hidden="1" customHeight="1" x14ac:dyDescent="0.2">
      <c r="A309" s="125"/>
      <c r="B309" s="126"/>
      <c r="C309" s="131"/>
      <c r="D309" s="127"/>
      <c r="E309" s="127"/>
      <c r="F309" s="127"/>
      <c r="G309" s="128"/>
      <c r="H309" s="130"/>
      <c r="I309" s="129"/>
      <c r="J309" s="129"/>
      <c r="K309" s="130"/>
      <c r="L309" s="130"/>
      <c r="M309" s="122">
        <f>I309-J309</f>
        <v>0</v>
      </c>
      <c r="O309" s="261"/>
      <c r="P309" s="261"/>
      <c r="Q309" s="261"/>
      <c r="R309" s="262"/>
      <c r="S309" s="262"/>
      <c r="T309" s="261"/>
      <c r="U309" s="1"/>
    </row>
    <row r="310" spans="1:21" ht="18" hidden="1" customHeight="1" x14ac:dyDescent="0.2">
      <c r="A310" s="125"/>
      <c r="B310" s="126"/>
      <c r="C310" s="131"/>
      <c r="D310" s="127"/>
      <c r="E310" s="127"/>
      <c r="F310" s="127"/>
      <c r="G310" s="128"/>
      <c r="H310" s="130"/>
      <c r="I310" s="129"/>
      <c r="J310" s="129"/>
      <c r="K310" s="130"/>
      <c r="L310" s="130"/>
      <c r="M310" s="122">
        <f>I310-J310</f>
        <v>0</v>
      </c>
      <c r="O310" s="261"/>
      <c r="P310" s="261"/>
      <c r="Q310" s="261"/>
      <c r="R310" s="262"/>
      <c r="S310" s="262"/>
      <c r="T310" s="261"/>
      <c r="U310" s="1"/>
    </row>
    <row r="311" spans="1:21" ht="18" hidden="1" customHeight="1" x14ac:dyDescent="0.2">
      <c r="A311" s="125"/>
      <c r="B311" s="126"/>
      <c r="C311" s="131"/>
      <c r="D311" s="127"/>
      <c r="E311" s="127"/>
      <c r="F311" s="127"/>
      <c r="G311" s="128"/>
      <c r="H311" s="130"/>
      <c r="I311" s="129"/>
      <c r="J311" s="129"/>
      <c r="K311" s="130"/>
      <c r="L311" s="130"/>
      <c r="M311" s="122">
        <f>I311-J311</f>
        <v>0</v>
      </c>
      <c r="O311" s="261"/>
      <c r="P311" s="261"/>
      <c r="Q311" s="261"/>
      <c r="R311" s="262"/>
      <c r="S311" s="262"/>
      <c r="T311" s="261"/>
      <c r="U311" s="1"/>
    </row>
    <row r="312" spans="1:21" ht="18" hidden="1" customHeight="1" x14ac:dyDescent="0.2">
      <c r="A312" s="125"/>
      <c r="B312" s="126"/>
      <c r="C312" s="131"/>
      <c r="D312" s="127"/>
      <c r="E312" s="127"/>
      <c r="F312" s="127"/>
      <c r="G312" s="128"/>
      <c r="H312" s="130"/>
      <c r="I312" s="129"/>
      <c r="J312" s="129"/>
      <c r="K312" s="130"/>
      <c r="L312" s="130"/>
      <c r="M312" s="122">
        <f>I312-J312</f>
        <v>0</v>
      </c>
      <c r="O312" s="261"/>
      <c r="P312" s="261"/>
      <c r="Q312" s="261"/>
      <c r="R312" s="262"/>
      <c r="S312" s="262"/>
      <c r="T312" s="261"/>
      <c r="U312" s="1"/>
    </row>
    <row r="313" spans="1:21" ht="18" hidden="1" customHeight="1" x14ac:dyDescent="0.2">
      <c r="A313" s="125"/>
      <c r="B313" s="126"/>
      <c r="C313" s="131"/>
      <c r="D313" s="127"/>
      <c r="E313" s="127"/>
      <c r="F313" s="127"/>
      <c r="G313" s="128"/>
      <c r="H313" s="130"/>
      <c r="I313" s="129"/>
      <c r="J313" s="129"/>
      <c r="K313" s="130"/>
      <c r="L313" s="130"/>
      <c r="M313" s="122">
        <f>I313-J313</f>
        <v>0</v>
      </c>
      <c r="O313" s="261"/>
      <c r="P313" s="261"/>
      <c r="Q313" s="261"/>
      <c r="R313" s="262"/>
      <c r="S313" s="262"/>
      <c r="T313" s="261"/>
      <c r="U313" s="1"/>
    </row>
    <row r="314" spans="1:21" ht="18" hidden="1" customHeight="1" x14ac:dyDescent="0.2">
      <c r="A314" s="125"/>
      <c r="B314" s="126"/>
      <c r="C314" s="131"/>
      <c r="D314" s="127"/>
      <c r="E314" s="127"/>
      <c r="F314" s="127"/>
      <c r="G314" s="128"/>
      <c r="H314" s="130"/>
      <c r="I314" s="129"/>
      <c r="J314" s="129"/>
      <c r="K314" s="130"/>
      <c r="L314" s="130"/>
      <c r="M314" s="122">
        <f>I314-J314</f>
        <v>0</v>
      </c>
      <c r="O314" s="261"/>
      <c r="P314" s="261"/>
      <c r="Q314" s="261"/>
      <c r="R314" s="262"/>
      <c r="S314" s="262"/>
      <c r="T314" s="261"/>
      <c r="U314" s="1"/>
    </row>
    <row r="315" spans="1:21" ht="18" hidden="1" customHeight="1" x14ac:dyDescent="0.2">
      <c r="A315" s="125"/>
      <c r="B315" s="126"/>
      <c r="C315" s="131"/>
      <c r="D315" s="127"/>
      <c r="E315" s="127"/>
      <c r="F315" s="127"/>
      <c r="G315" s="128"/>
      <c r="H315" s="130"/>
      <c r="I315" s="129"/>
      <c r="J315" s="129"/>
      <c r="K315" s="130"/>
      <c r="L315" s="130"/>
      <c r="M315" s="122">
        <f>I315-J315</f>
        <v>0</v>
      </c>
      <c r="O315" s="261"/>
      <c r="P315" s="261"/>
      <c r="Q315" s="261"/>
      <c r="R315" s="262"/>
      <c r="S315" s="262"/>
      <c r="T315" s="261"/>
      <c r="U315" s="1"/>
    </row>
    <row r="316" spans="1:21" ht="18" hidden="1" customHeight="1" x14ac:dyDescent="0.2">
      <c r="A316" s="125"/>
      <c r="B316" s="126"/>
      <c r="C316" s="131"/>
      <c r="D316" s="127"/>
      <c r="E316" s="127"/>
      <c r="F316" s="127"/>
      <c r="G316" s="128"/>
      <c r="H316" s="130"/>
      <c r="I316" s="129"/>
      <c r="J316" s="129"/>
      <c r="K316" s="130"/>
      <c r="L316" s="130"/>
      <c r="M316" s="122">
        <f>I316-J316</f>
        <v>0</v>
      </c>
      <c r="O316" s="261"/>
      <c r="P316" s="261"/>
      <c r="Q316" s="261"/>
      <c r="R316" s="262"/>
      <c r="S316" s="262"/>
      <c r="T316" s="261"/>
      <c r="U316" s="1"/>
    </row>
    <row r="317" spans="1:21" ht="18" hidden="1" customHeight="1" x14ac:dyDescent="0.2">
      <c r="A317" s="125"/>
      <c r="B317" s="126"/>
      <c r="C317" s="131"/>
      <c r="D317" s="127"/>
      <c r="E317" s="127"/>
      <c r="F317" s="127"/>
      <c r="G317" s="128"/>
      <c r="H317" s="130"/>
      <c r="I317" s="129"/>
      <c r="J317" s="129"/>
      <c r="K317" s="130"/>
      <c r="L317" s="130"/>
      <c r="M317" s="122">
        <f>I317-J317</f>
        <v>0</v>
      </c>
      <c r="O317" s="261"/>
      <c r="P317" s="261"/>
      <c r="Q317" s="261"/>
      <c r="R317" s="262"/>
      <c r="S317" s="262"/>
      <c r="T317" s="261"/>
      <c r="U317" s="1"/>
    </row>
    <row r="318" spans="1:21" ht="18" hidden="1" customHeight="1" x14ac:dyDescent="0.2">
      <c r="A318" s="125"/>
      <c r="B318" s="126"/>
      <c r="C318" s="131"/>
      <c r="D318" s="127"/>
      <c r="E318" s="127"/>
      <c r="F318" s="127"/>
      <c r="G318" s="128"/>
      <c r="H318" s="130"/>
      <c r="I318" s="129"/>
      <c r="J318" s="129"/>
      <c r="K318" s="130"/>
      <c r="L318" s="130"/>
      <c r="M318" s="122">
        <f>I318-J318</f>
        <v>0</v>
      </c>
      <c r="O318" s="261"/>
      <c r="P318" s="261"/>
      <c r="Q318" s="261"/>
      <c r="R318" s="262"/>
      <c r="S318" s="262"/>
      <c r="T318" s="261"/>
      <c r="U318" s="1"/>
    </row>
    <row r="319" spans="1:21" ht="18" hidden="1" customHeight="1" x14ac:dyDescent="0.2">
      <c r="A319" s="125"/>
      <c r="B319" s="126"/>
      <c r="C319" s="131"/>
      <c r="D319" s="127"/>
      <c r="E319" s="127"/>
      <c r="F319" s="127"/>
      <c r="G319" s="128"/>
      <c r="H319" s="130"/>
      <c r="I319" s="129"/>
      <c r="J319" s="129"/>
      <c r="K319" s="130"/>
      <c r="L319" s="130"/>
      <c r="M319" s="122">
        <f>I319-J319</f>
        <v>0</v>
      </c>
      <c r="O319" s="261"/>
      <c r="P319" s="261"/>
      <c r="Q319" s="261"/>
      <c r="R319" s="262"/>
      <c r="S319" s="262"/>
      <c r="T319" s="261"/>
      <c r="U319" s="1"/>
    </row>
    <row r="320" spans="1:21" ht="18" hidden="1" customHeight="1" x14ac:dyDescent="0.2">
      <c r="A320" s="125"/>
      <c r="B320" s="126"/>
      <c r="C320" s="131"/>
      <c r="D320" s="127"/>
      <c r="E320" s="127"/>
      <c r="F320" s="127"/>
      <c r="G320" s="128"/>
      <c r="H320" s="130"/>
      <c r="I320" s="129"/>
      <c r="J320" s="129"/>
      <c r="K320" s="130"/>
      <c r="L320" s="130"/>
      <c r="M320" s="122">
        <f>I320-J320</f>
        <v>0</v>
      </c>
      <c r="O320" s="261"/>
      <c r="P320" s="261"/>
      <c r="Q320" s="261"/>
      <c r="R320" s="262"/>
      <c r="S320" s="262"/>
      <c r="T320" s="261"/>
      <c r="U320" s="1"/>
    </row>
    <row r="321" spans="1:21" ht="18" hidden="1" customHeight="1" x14ac:dyDescent="0.2">
      <c r="A321" s="125"/>
      <c r="B321" s="126"/>
      <c r="C321" s="131"/>
      <c r="D321" s="127"/>
      <c r="E321" s="127"/>
      <c r="F321" s="127"/>
      <c r="G321" s="128"/>
      <c r="H321" s="130"/>
      <c r="I321" s="129"/>
      <c r="J321" s="129"/>
      <c r="K321" s="130"/>
      <c r="L321" s="130"/>
      <c r="M321" s="122">
        <f>I321-J321</f>
        <v>0</v>
      </c>
      <c r="O321" s="261"/>
      <c r="P321" s="261"/>
      <c r="Q321" s="261"/>
      <c r="R321" s="262"/>
      <c r="S321" s="262"/>
      <c r="T321" s="261"/>
      <c r="U321" s="1"/>
    </row>
    <row r="322" spans="1:21" ht="18" hidden="1" customHeight="1" x14ac:dyDescent="0.2">
      <c r="A322" s="125"/>
      <c r="B322" s="126"/>
      <c r="C322" s="131"/>
      <c r="D322" s="127"/>
      <c r="E322" s="127"/>
      <c r="F322" s="127"/>
      <c r="G322" s="128"/>
      <c r="H322" s="130"/>
      <c r="I322" s="129"/>
      <c r="J322" s="129"/>
      <c r="K322" s="130"/>
      <c r="L322" s="130"/>
      <c r="M322" s="122">
        <f>I322-J322</f>
        <v>0</v>
      </c>
      <c r="O322" s="261"/>
      <c r="P322" s="261"/>
      <c r="Q322" s="261"/>
      <c r="R322" s="262"/>
      <c r="S322" s="262"/>
      <c r="T322" s="261"/>
      <c r="U322" s="1"/>
    </row>
    <row r="323" spans="1:21" ht="18" hidden="1" customHeight="1" x14ac:dyDescent="0.2">
      <c r="A323" s="125"/>
      <c r="B323" s="126"/>
      <c r="C323" s="131"/>
      <c r="D323" s="127"/>
      <c r="E323" s="127"/>
      <c r="F323" s="127"/>
      <c r="G323" s="128"/>
      <c r="H323" s="130"/>
      <c r="I323" s="129"/>
      <c r="J323" s="129"/>
      <c r="K323" s="130"/>
      <c r="L323" s="130"/>
      <c r="M323" s="122">
        <f>I323-J323</f>
        <v>0</v>
      </c>
      <c r="O323" s="261"/>
      <c r="P323" s="261"/>
      <c r="Q323" s="261"/>
      <c r="R323" s="262"/>
      <c r="S323" s="262"/>
      <c r="T323" s="261"/>
      <c r="U323" s="1"/>
    </row>
    <row r="324" spans="1:21" ht="18" hidden="1" customHeight="1" x14ac:dyDescent="0.2">
      <c r="A324" s="125"/>
      <c r="B324" s="126"/>
      <c r="C324" s="131"/>
      <c r="D324" s="127"/>
      <c r="E324" s="127"/>
      <c r="F324" s="127"/>
      <c r="G324" s="128"/>
      <c r="H324" s="130"/>
      <c r="I324" s="129"/>
      <c r="J324" s="129"/>
      <c r="K324" s="130"/>
      <c r="L324" s="130"/>
      <c r="M324" s="122">
        <f>I324-J324</f>
        <v>0</v>
      </c>
      <c r="O324" s="261"/>
      <c r="P324" s="261"/>
      <c r="Q324" s="261"/>
      <c r="R324" s="262"/>
      <c r="S324" s="262"/>
      <c r="T324" s="261"/>
      <c r="U324" s="1"/>
    </row>
    <row r="325" spans="1:21" ht="18" hidden="1" customHeight="1" x14ac:dyDescent="0.2">
      <c r="A325" s="125"/>
      <c r="B325" s="126"/>
      <c r="C325" s="131"/>
      <c r="D325" s="127"/>
      <c r="E325" s="127"/>
      <c r="F325" s="127"/>
      <c r="G325" s="128"/>
      <c r="H325" s="130"/>
      <c r="I325" s="129"/>
      <c r="J325" s="129"/>
      <c r="K325" s="130"/>
      <c r="L325" s="130"/>
      <c r="M325" s="122">
        <f>I325-J325</f>
        <v>0</v>
      </c>
      <c r="O325" s="261"/>
      <c r="P325" s="261"/>
      <c r="Q325" s="261"/>
      <c r="R325" s="262"/>
      <c r="S325" s="262"/>
      <c r="T325" s="261"/>
      <c r="U325" s="1"/>
    </row>
    <row r="326" spans="1:21" ht="18" hidden="1" customHeight="1" x14ac:dyDescent="0.2">
      <c r="A326" s="125"/>
      <c r="B326" s="126"/>
      <c r="C326" s="131"/>
      <c r="D326" s="127"/>
      <c r="E326" s="127"/>
      <c r="F326" s="127"/>
      <c r="G326" s="128"/>
      <c r="H326" s="130"/>
      <c r="I326" s="129"/>
      <c r="J326" s="129"/>
      <c r="K326" s="130"/>
      <c r="L326" s="130"/>
      <c r="M326" s="122">
        <f>I326-J326</f>
        <v>0</v>
      </c>
      <c r="O326" s="261"/>
      <c r="P326" s="261"/>
      <c r="Q326" s="261"/>
      <c r="R326" s="262"/>
      <c r="S326" s="262"/>
      <c r="T326" s="261"/>
      <c r="U326" s="1"/>
    </row>
    <row r="327" spans="1:21" ht="18" hidden="1" customHeight="1" x14ac:dyDescent="0.2">
      <c r="A327" s="125"/>
      <c r="B327" s="126"/>
      <c r="C327" s="131"/>
      <c r="D327" s="127"/>
      <c r="E327" s="127"/>
      <c r="F327" s="127"/>
      <c r="G327" s="128"/>
      <c r="H327" s="130"/>
      <c r="I327" s="129"/>
      <c r="J327" s="129"/>
      <c r="K327" s="130"/>
      <c r="L327" s="130"/>
      <c r="M327" s="122">
        <f>I327-J327</f>
        <v>0</v>
      </c>
      <c r="O327" s="261"/>
      <c r="P327" s="261"/>
      <c r="Q327" s="261"/>
      <c r="R327" s="262"/>
      <c r="S327" s="262"/>
      <c r="T327" s="261"/>
      <c r="U327" s="1"/>
    </row>
    <row r="328" spans="1:21" ht="18" hidden="1" customHeight="1" x14ac:dyDescent="0.2">
      <c r="A328" s="125"/>
      <c r="B328" s="126"/>
      <c r="C328" s="131"/>
      <c r="D328" s="127"/>
      <c r="E328" s="127"/>
      <c r="F328" s="127"/>
      <c r="G328" s="128"/>
      <c r="H328" s="130"/>
      <c r="I328" s="129"/>
      <c r="J328" s="129"/>
      <c r="K328" s="130"/>
      <c r="L328" s="130"/>
      <c r="M328" s="122">
        <f>I328-J328</f>
        <v>0</v>
      </c>
      <c r="O328" s="261"/>
      <c r="P328" s="261"/>
      <c r="Q328" s="261"/>
      <c r="R328" s="262"/>
      <c r="S328" s="262"/>
      <c r="T328" s="261"/>
      <c r="U328" s="1"/>
    </row>
    <row r="329" spans="1:21" ht="18" hidden="1" customHeight="1" x14ac:dyDescent="0.2">
      <c r="A329" s="125"/>
      <c r="B329" s="126"/>
      <c r="C329" s="131"/>
      <c r="D329" s="127"/>
      <c r="E329" s="127"/>
      <c r="F329" s="127"/>
      <c r="G329" s="128"/>
      <c r="H329" s="130"/>
      <c r="I329" s="129"/>
      <c r="J329" s="129"/>
      <c r="K329" s="130"/>
      <c r="L329" s="130"/>
      <c r="M329" s="122">
        <f>I329-J329</f>
        <v>0</v>
      </c>
      <c r="O329" s="261"/>
      <c r="P329" s="261"/>
      <c r="Q329" s="261"/>
      <c r="R329" s="262"/>
      <c r="S329" s="262"/>
      <c r="T329" s="261"/>
      <c r="U329" s="1"/>
    </row>
    <row r="330" spans="1:21" ht="18" hidden="1" customHeight="1" x14ac:dyDescent="0.2">
      <c r="A330" s="125"/>
      <c r="B330" s="126"/>
      <c r="C330" s="131"/>
      <c r="D330" s="127"/>
      <c r="E330" s="127"/>
      <c r="F330" s="127"/>
      <c r="G330" s="128"/>
      <c r="H330" s="130"/>
      <c r="I330" s="129"/>
      <c r="J330" s="129"/>
      <c r="K330" s="130"/>
      <c r="L330" s="130"/>
      <c r="M330" s="122">
        <f>I330-J330</f>
        <v>0</v>
      </c>
      <c r="O330" s="261"/>
      <c r="P330" s="261"/>
      <c r="Q330" s="261"/>
      <c r="R330" s="262"/>
      <c r="S330" s="262"/>
      <c r="T330" s="261"/>
      <c r="U330" s="1"/>
    </row>
    <row r="331" spans="1:21" ht="18" hidden="1" customHeight="1" x14ac:dyDescent="0.2">
      <c r="A331" s="125"/>
      <c r="B331" s="126"/>
      <c r="C331" s="131"/>
      <c r="D331" s="127"/>
      <c r="E331" s="127"/>
      <c r="F331" s="127"/>
      <c r="G331" s="128"/>
      <c r="H331" s="130"/>
      <c r="I331" s="129"/>
      <c r="J331" s="129"/>
      <c r="K331" s="130"/>
      <c r="L331" s="130"/>
      <c r="M331" s="122">
        <f>I331-J331</f>
        <v>0</v>
      </c>
      <c r="O331" s="261"/>
      <c r="P331" s="261"/>
      <c r="Q331" s="261"/>
      <c r="R331" s="262"/>
      <c r="S331" s="262"/>
      <c r="T331" s="261"/>
      <c r="U331" s="1"/>
    </row>
    <row r="332" spans="1:21" ht="18" hidden="1" customHeight="1" x14ac:dyDescent="0.2">
      <c r="A332" s="125"/>
      <c r="B332" s="126"/>
      <c r="C332" s="131"/>
      <c r="D332" s="127"/>
      <c r="E332" s="127"/>
      <c r="F332" s="127"/>
      <c r="G332" s="128"/>
      <c r="H332" s="130"/>
      <c r="I332" s="129"/>
      <c r="J332" s="129"/>
      <c r="K332" s="130"/>
      <c r="L332" s="130"/>
      <c r="M332" s="122">
        <f>I332-J332</f>
        <v>0</v>
      </c>
      <c r="O332" s="261"/>
      <c r="P332" s="261"/>
      <c r="Q332" s="261"/>
      <c r="R332" s="262"/>
      <c r="S332" s="262"/>
      <c r="T332" s="261"/>
      <c r="U332" s="1"/>
    </row>
    <row r="333" spans="1:21" ht="18" hidden="1" customHeight="1" x14ac:dyDescent="0.2">
      <c r="A333" s="125"/>
      <c r="B333" s="126"/>
      <c r="C333" s="131"/>
      <c r="D333" s="127"/>
      <c r="E333" s="127"/>
      <c r="F333" s="127"/>
      <c r="G333" s="128"/>
      <c r="H333" s="130"/>
      <c r="I333" s="129"/>
      <c r="J333" s="129"/>
      <c r="K333" s="130"/>
      <c r="L333" s="130"/>
      <c r="M333" s="122">
        <f>I333-J333</f>
        <v>0</v>
      </c>
      <c r="O333" s="261"/>
      <c r="P333" s="261"/>
      <c r="Q333" s="261"/>
      <c r="R333" s="262"/>
      <c r="S333" s="262"/>
      <c r="T333" s="261"/>
      <c r="U333" s="1"/>
    </row>
    <row r="334" spans="1:21" ht="18" hidden="1" customHeight="1" x14ac:dyDescent="0.2">
      <c r="A334" s="125"/>
      <c r="B334" s="126"/>
      <c r="C334" s="131"/>
      <c r="D334" s="127"/>
      <c r="E334" s="127"/>
      <c r="F334" s="127"/>
      <c r="G334" s="128"/>
      <c r="H334" s="130"/>
      <c r="I334" s="129"/>
      <c r="J334" s="129"/>
      <c r="K334" s="130"/>
      <c r="L334" s="130"/>
      <c r="M334" s="122">
        <f>I334-J334</f>
        <v>0</v>
      </c>
      <c r="O334" s="261"/>
      <c r="P334" s="261"/>
      <c r="Q334" s="261"/>
      <c r="R334" s="262"/>
      <c r="S334" s="262"/>
      <c r="T334" s="261"/>
      <c r="U334" s="1"/>
    </row>
    <row r="335" spans="1:21" ht="18" hidden="1" customHeight="1" x14ac:dyDescent="0.2">
      <c r="A335" s="125"/>
      <c r="B335" s="126"/>
      <c r="C335" s="131"/>
      <c r="D335" s="127"/>
      <c r="E335" s="127"/>
      <c r="F335" s="127"/>
      <c r="G335" s="128"/>
      <c r="H335" s="130"/>
      <c r="I335" s="129"/>
      <c r="J335" s="129"/>
      <c r="K335" s="130"/>
      <c r="L335" s="130"/>
      <c r="M335" s="122">
        <f>I335-J335</f>
        <v>0</v>
      </c>
      <c r="O335" s="261"/>
      <c r="P335" s="261"/>
      <c r="Q335" s="261"/>
      <c r="R335" s="262"/>
      <c r="S335" s="262"/>
      <c r="T335" s="261"/>
      <c r="U335" s="1"/>
    </row>
    <row r="336" spans="1:21" ht="18" hidden="1" customHeight="1" x14ac:dyDescent="0.2">
      <c r="A336" s="125"/>
      <c r="B336" s="126"/>
      <c r="C336" s="131"/>
      <c r="D336" s="127"/>
      <c r="E336" s="127"/>
      <c r="F336" s="127"/>
      <c r="G336" s="128"/>
      <c r="H336" s="130"/>
      <c r="I336" s="129"/>
      <c r="J336" s="129"/>
      <c r="K336" s="130"/>
      <c r="L336" s="130"/>
      <c r="M336" s="122">
        <f>I336-J336</f>
        <v>0</v>
      </c>
      <c r="O336" s="261"/>
      <c r="P336" s="261"/>
      <c r="Q336" s="261"/>
      <c r="R336" s="262"/>
      <c r="S336" s="262"/>
      <c r="T336" s="261"/>
      <c r="U336" s="1"/>
    </row>
    <row r="337" spans="1:21" ht="18" hidden="1" customHeight="1" x14ac:dyDescent="0.2">
      <c r="A337" s="125"/>
      <c r="B337" s="126"/>
      <c r="C337" s="131"/>
      <c r="D337" s="127"/>
      <c r="E337" s="127"/>
      <c r="F337" s="127"/>
      <c r="G337" s="128"/>
      <c r="H337" s="130"/>
      <c r="I337" s="129"/>
      <c r="J337" s="129"/>
      <c r="K337" s="130"/>
      <c r="L337" s="130"/>
      <c r="M337" s="122">
        <f>I337-J337</f>
        <v>0</v>
      </c>
      <c r="O337" s="261"/>
      <c r="P337" s="261"/>
      <c r="Q337" s="261"/>
      <c r="R337" s="262"/>
      <c r="S337" s="262"/>
      <c r="T337" s="261"/>
      <c r="U337" s="1"/>
    </row>
    <row r="338" spans="1:21" ht="18" hidden="1" customHeight="1" x14ac:dyDescent="0.2">
      <c r="A338" s="125"/>
      <c r="B338" s="126"/>
      <c r="C338" s="131"/>
      <c r="D338" s="127"/>
      <c r="E338" s="127"/>
      <c r="F338" s="127"/>
      <c r="G338" s="128"/>
      <c r="H338" s="130"/>
      <c r="I338" s="129"/>
      <c r="J338" s="129"/>
      <c r="K338" s="130"/>
      <c r="L338" s="130"/>
      <c r="M338" s="122">
        <f>I338-J338</f>
        <v>0</v>
      </c>
      <c r="O338" s="261"/>
      <c r="P338" s="261"/>
      <c r="Q338" s="261"/>
      <c r="R338" s="262"/>
      <c r="S338" s="262"/>
      <c r="T338" s="261"/>
      <c r="U338" s="1"/>
    </row>
    <row r="339" spans="1:21" ht="18" hidden="1" customHeight="1" x14ac:dyDescent="0.2">
      <c r="A339" s="125"/>
      <c r="B339" s="126"/>
      <c r="C339" s="131"/>
      <c r="D339" s="127"/>
      <c r="E339" s="127"/>
      <c r="F339" s="127"/>
      <c r="G339" s="128"/>
      <c r="H339" s="130"/>
      <c r="I339" s="129"/>
      <c r="J339" s="129"/>
      <c r="K339" s="130"/>
      <c r="L339" s="130"/>
      <c r="M339" s="122">
        <f>I339-J339</f>
        <v>0</v>
      </c>
      <c r="O339" s="261"/>
      <c r="P339" s="261"/>
      <c r="Q339" s="261"/>
      <c r="R339" s="262"/>
      <c r="S339" s="262"/>
      <c r="T339" s="261"/>
      <c r="U339" s="1"/>
    </row>
    <row r="340" spans="1:21" ht="18" hidden="1" customHeight="1" x14ac:dyDescent="0.2">
      <c r="A340" s="125"/>
      <c r="B340" s="126"/>
      <c r="C340" s="131"/>
      <c r="D340" s="127"/>
      <c r="E340" s="127"/>
      <c r="F340" s="127"/>
      <c r="G340" s="128"/>
      <c r="H340" s="130"/>
      <c r="I340" s="129"/>
      <c r="J340" s="129"/>
      <c r="K340" s="130"/>
      <c r="L340" s="130"/>
      <c r="M340" s="122">
        <f>I340-J340</f>
        <v>0</v>
      </c>
      <c r="O340" s="261"/>
      <c r="P340" s="261"/>
      <c r="Q340" s="261"/>
      <c r="R340" s="262"/>
      <c r="S340" s="262"/>
      <c r="T340" s="261"/>
      <c r="U340" s="1"/>
    </row>
    <row r="341" spans="1:21" ht="18" hidden="1" customHeight="1" x14ac:dyDescent="0.2">
      <c r="A341" s="125"/>
      <c r="B341" s="126"/>
      <c r="C341" s="131"/>
      <c r="D341" s="127"/>
      <c r="E341" s="127"/>
      <c r="F341" s="127"/>
      <c r="G341" s="128"/>
      <c r="H341" s="130"/>
      <c r="I341" s="129"/>
      <c r="J341" s="129"/>
      <c r="K341" s="130"/>
      <c r="L341" s="130"/>
      <c r="M341" s="122">
        <f>I341-J341</f>
        <v>0</v>
      </c>
      <c r="O341" s="261"/>
      <c r="P341" s="261"/>
      <c r="Q341" s="261"/>
      <c r="R341" s="262"/>
      <c r="S341" s="262"/>
      <c r="T341" s="261"/>
      <c r="U341" s="1"/>
    </row>
    <row r="342" spans="1:21" ht="18" hidden="1" customHeight="1" x14ac:dyDescent="0.2">
      <c r="A342" s="125"/>
      <c r="B342" s="126"/>
      <c r="C342" s="131"/>
      <c r="D342" s="127"/>
      <c r="E342" s="127"/>
      <c r="F342" s="127"/>
      <c r="G342" s="128"/>
      <c r="H342" s="130"/>
      <c r="I342" s="129"/>
      <c r="J342" s="129"/>
      <c r="K342" s="130"/>
      <c r="L342" s="130"/>
      <c r="M342" s="122">
        <f>I342-J342</f>
        <v>0</v>
      </c>
      <c r="O342" s="261"/>
      <c r="P342" s="261"/>
      <c r="Q342" s="261"/>
      <c r="R342" s="262"/>
      <c r="S342" s="262"/>
      <c r="T342" s="261"/>
      <c r="U342" s="1"/>
    </row>
    <row r="343" spans="1:21" ht="18" hidden="1" customHeight="1" x14ac:dyDescent="0.2">
      <c r="A343" s="125"/>
      <c r="B343" s="126"/>
      <c r="C343" s="131"/>
      <c r="D343" s="127"/>
      <c r="E343" s="127"/>
      <c r="F343" s="127"/>
      <c r="G343" s="128"/>
      <c r="H343" s="130"/>
      <c r="I343" s="129"/>
      <c r="J343" s="129"/>
      <c r="K343" s="130"/>
      <c r="L343" s="130"/>
      <c r="M343" s="122">
        <f>I343-J343</f>
        <v>0</v>
      </c>
      <c r="O343" s="261"/>
      <c r="P343" s="261"/>
      <c r="Q343" s="261"/>
      <c r="R343" s="262"/>
      <c r="S343" s="262"/>
      <c r="T343" s="261"/>
      <c r="U343" s="1"/>
    </row>
    <row r="344" spans="1:21" ht="18" hidden="1" customHeight="1" x14ac:dyDescent="0.2">
      <c r="A344" s="125"/>
      <c r="B344" s="126"/>
      <c r="C344" s="131"/>
      <c r="D344" s="127"/>
      <c r="E344" s="127"/>
      <c r="F344" s="127"/>
      <c r="G344" s="128"/>
      <c r="H344" s="130"/>
      <c r="I344" s="129"/>
      <c r="J344" s="129"/>
      <c r="K344" s="130"/>
      <c r="L344" s="130"/>
      <c r="M344" s="122">
        <f>I344-J344</f>
        <v>0</v>
      </c>
      <c r="O344" s="261"/>
      <c r="P344" s="261"/>
      <c r="Q344" s="261"/>
      <c r="R344" s="262"/>
      <c r="S344" s="262"/>
      <c r="T344" s="261"/>
      <c r="U344" s="1"/>
    </row>
    <row r="345" spans="1:21" ht="18" hidden="1" customHeight="1" x14ac:dyDescent="0.2">
      <c r="A345" s="125"/>
      <c r="B345" s="126"/>
      <c r="C345" s="131"/>
      <c r="D345" s="127"/>
      <c r="E345" s="127"/>
      <c r="F345" s="127"/>
      <c r="G345" s="128"/>
      <c r="H345" s="130"/>
      <c r="I345" s="129"/>
      <c r="J345" s="129"/>
      <c r="K345" s="130"/>
      <c r="L345" s="130"/>
      <c r="M345" s="122">
        <f>I345-J345</f>
        <v>0</v>
      </c>
      <c r="O345" s="261"/>
      <c r="P345" s="261"/>
      <c r="Q345" s="261"/>
      <c r="R345" s="262"/>
      <c r="S345" s="262"/>
      <c r="T345" s="261"/>
      <c r="U345" s="1"/>
    </row>
    <row r="346" spans="1:21" ht="18" hidden="1" customHeight="1" x14ac:dyDescent="0.2">
      <c r="A346" s="125"/>
      <c r="B346" s="126"/>
      <c r="C346" s="131"/>
      <c r="D346" s="127"/>
      <c r="E346" s="127"/>
      <c r="F346" s="127"/>
      <c r="G346" s="128"/>
      <c r="H346" s="130"/>
      <c r="I346" s="129"/>
      <c r="J346" s="129"/>
      <c r="K346" s="130"/>
      <c r="L346" s="130"/>
      <c r="M346" s="122">
        <f>I346-J346</f>
        <v>0</v>
      </c>
      <c r="O346" s="261"/>
      <c r="P346" s="261"/>
      <c r="Q346" s="261"/>
      <c r="R346" s="262"/>
      <c r="S346" s="262"/>
      <c r="T346" s="261"/>
      <c r="U346" s="1"/>
    </row>
    <row r="347" spans="1:21" ht="18" hidden="1" customHeight="1" x14ac:dyDescent="0.2">
      <c r="A347" s="125"/>
      <c r="B347" s="126"/>
      <c r="C347" s="131"/>
      <c r="D347" s="127"/>
      <c r="E347" s="127"/>
      <c r="F347" s="127"/>
      <c r="G347" s="128"/>
      <c r="H347" s="130"/>
      <c r="I347" s="129"/>
      <c r="J347" s="129"/>
      <c r="K347" s="130"/>
      <c r="L347" s="130"/>
      <c r="M347" s="122">
        <f>I347-J347</f>
        <v>0</v>
      </c>
      <c r="O347" s="261"/>
      <c r="P347" s="261"/>
      <c r="Q347" s="261"/>
      <c r="R347" s="262"/>
      <c r="S347" s="262"/>
      <c r="T347" s="261"/>
      <c r="U347" s="1"/>
    </row>
    <row r="348" spans="1:21" ht="18" hidden="1" customHeight="1" x14ac:dyDescent="0.2">
      <c r="A348" s="125"/>
      <c r="B348" s="126"/>
      <c r="C348" s="131"/>
      <c r="D348" s="127"/>
      <c r="E348" s="127"/>
      <c r="F348" s="127"/>
      <c r="G348" s="128"/>
      <c r="H348" s="130"/>
      <c r="I348" s="129"/>
      <c r="J348" s="129"/>
      <c r="K348" s="130"/>
      <c r="L348" s="130"/>
      <c r="M348" s="122">
        <f>I348-J348</f>
        <v>0</v>
      </c>
      <c r="O348" s="261"/>
      <c r="P348" s="261"/>
      <c r="Q348" s="261"/>
      <c r="R348" s="262"/>
      <c r="S348" s="262"/>
      <c r="T348" s="261"/>
      <c r="U348" s="1"/>
    </row>
    <row r="349" spans="1:21" ht="18" hidden="1" customHeight="1" x14ac:dyDescent="0.2">
      <c r="A349" s="125"/>
      <c r="B349" s="126"/>
      <c r="C349" s="131"/>
      <c r="D349" s="127"/>
      <c r="E349" s="127"/>
      <c r="F349" s="127"/>
      <c r="G349" s="128"/>
      <c r="H349" s="130"/>
      <c r="I349" s="129"/>
      <c r="J349" s="129"/>
      <c r="K349" s="130"/>
      <c r="L349" s="130"/>
      <c r="M349" s="122">
        <f>I349-J349</f>
        <v>0</v>
      </c>
      <c r="O349" s="261"/>
      <c r="P349" s="261"/>
      <c r="Q349" s="261"/>
      <c r="R349" s="262"/>
      <c r="S349" s="262"/>
      <c r="T349" s="261"/>
      <c r="U349" s="1"/>
    </row>
    <row r="350" spans="1:21" ht="18" hidden="1" customHeight="1" x14ac:dyDescent="0.2">
      <c r="A350" s="125"/>
      <c r="B350" s="126"/>
      <c r="C350" s="131"/>
      <c r="D350" s="127"/>
      <c r="E350" s="127"/>
      <c r="F350" s="127"/>
      <c r="G350" s="128"/>
      <c r="H350" s="130"/>
      <c r="I350" s="129"/>
      <c r="J350" s="129"/>
      <c r="K350" s="130"/>
      <c r="L350" s="130"/>
      <c r="M350" s="122">
        <f>I350-J350</f>
        <v>0</v>
      </c>
      <c r="O350" s="261"/>
      <c r="P350" s="261"/>
      <c r="Q350" s="261"/>
      <c r="R350" s="262"/>
      <c r="S350" s="262"/>
      <c r="T350" s="261"/>
      <c r="U350" s="1"/>
    </row>
    <row r="351" spans="1:21" ht="18" hidden="1" customHeight="1" x14ac:dyDescent="0.2">
      <c r="A351" s="125"/>
      <c r="B351" s="126"/>
      <c r="C351" s="131"/>
      <c r="D351" s="127"/>
      <c r="E351" s="127"/>
      <c r="F351" s="127"/>
      <c r="G351" s="128"/>
      <c r="H351" s="130"/>
      <c r="I351" s="129"/>
      <c r="J351" s="129"/>
      <c r="K351" s="130"/>
      <c r="L351" s="130"/>
      <c r="M351" s="122">
        <f>I351-J351</f>
        <v>0</v>
      </c>
      <c r="O351" s="261"/>
      <c r="P351" s="261"/>
      <c r="Q351" s="261"/>
      <c r="R351" s="262"/>
      <c r="S351" s="262"/>
      <c r="T351" s="261"/>
      <c r="U351" s="1"/>
    </row>
    <row r="352" spans="1:21" ht="18" hidden="1" customHeight="1" x14ac:dyDescent="0.2">
      <c r="A352" s="125"/>
      <c r="B352" s="126"/>
      <c r="C352" s="131"/>
      <c r="D352" s="127"/>
      <c r="E352" s="127"/>
      <c r="F352" s="127"/>
      <c r="G352" s="128"/>
      <c r="H352" s="130"/>
      <c r="I352" s="129"/>
      <c r="J352" s="129"/>
      <c r="K352" s="130"/>
      <c r="L352" s="130"/>
      <c r="M352" s="122">
        <f>I352-J352</f>
        <v>0</v>
      </c>
      <c r="O352" s="261"/>
      <c r="P352" s="261"/>
      <c r="Q352" s="261"/>
      <c r="R352" s="262"/>
      <c r="S352" s="262"/>
      <c r="T352" s="261"/>
      <c r="U352" s="1"/>
    </row>
    <row r="353" spans="1:21" ht="18" hidden="1" customHeight="1" x14ac:dyDescent="0.2">
      <c r="A353" s="125"/>
      <c r="B353" s="126"/>
      <c r="C353" s="131"/>
      <c r="D353" s="127"/>
      <c r="E353" s="127"/>
      <c r="F353" s="127"/>
      <c r="G353" s="128"/>
      <c r="H353" s="130"/>
      <c r="I353" s="129"/>
      <c r="J353" s="129"/>
      <c r="K353" s="130"/>
      <c r="L353" s="130"/>
      <c r="M353" s="122">
        <f>I353-J353</f>
        <v>0</v>
      </c>
      <c r="O353" s="261"/>
      <c r="P353" s="261"/>
      <c r="Q353" s="261"/>
      <c r="R353" s="262"/>
      <c r="S353" s="262"/>
      <c r="T353" s="261"/>
      <c r="U353" s="1"/>
    </row>
    <row r="354" spans="1:21" ht="18" hidden="1" customHeight="1" x14ac:dyDescent="0.2">
      <c r="A354" s="125"/>
      <c r="B354" s="126"/>
      <c r="C354" s="131"/>
      <c r="D354" s="127"/>
      <c r="E354" s="127"/>
      <c r="F354" s="127"/>
      <c r="G354" s="128"/>
      <c r="H354" s="130"/>
      <c r="I354" s="129"/>
      <c r="J354" s="129"/>
      <c r="K354" s="130"/>
      <c r="L354" s="130"/>
      <c r="M354" s="122">
        <f>I354-J354</f>
        <v>0</v>
      </c>
      <c r="O354" s="261"/>
      <c r="P354" s="261"/>
      <c r="Q354" s="261"/>
      <c r="R354" s="262"/>
      <c r="S354" s="262"/>
      <c r="T354" s="261"/>
      <c r="U354" s="1"/>
    </row>
    <row r="355" spans="1:21" ht="18" hidden="1" customHeight="1" x14ac:dyDescent="0.2">
      <c r="A355" s="125"/>
      <c r="B355" s="126"/>
      <c r="C355" s="131"/>
      <c r="D355" s="127"/>
      <c r="E355" s="127"/>
      <c r="F355" s="127"/>
      <c r="G355" s="128"/>
      <c r="H355" s="130"/>
      <c r="I355" s="129"/>
      <c r="J355" s="129"/>
      <c r="K355" s="130"/>
      <c r="L355" s="130"/>
      <c r="M355" s="122">
        <f>I355-J355</f>
        <v>0</v>
      </c>
      <c r="O355" s="261"/>
      <c r="P355" s="261"/>
      <c r="Q355" s="261"/>
      <c r="R355" s="262"/>
      <c r="S355" s="262"/>
      <c r="T355" s="261"/>
      <c r="U355" s="1"/>
    </row>
    <row r="356" spans="1:21" ht="18" hidden="1" customHeight="1" x14ac:dyDescent="0.2">
      <c r="A356" s="125"/>
      <c r="B356" s="126"/>
      <c r="C356" s="131"/>
      <c r="D356" s="127"/>
      <c r="E356" s="127"/>
      <c r="F356" s="127"/>
      <c r="G356" s="128"/>
      <c r="H356" s="130"/>
      <c r="I356" s="129"/>
      <c r="J356" s="129"/>
      <c r="K356" s="130"/>
      <c r="L356" s="130"/>
      <c r="M356" s="122">
        <f>I356-J356</f>
        <v>0</v>
      </c>
      <c r="O356" s="261"/>
      <c r="P356" s="261"/>
      <c r="Q356" s="261"/>
      <c r="R356" s="262"/>
      <c r="S356" s="262"/>
      <c r="T356" s="261"/>
      <c r="U356" s="1"/>
    </row>
    <row r="357" spans="1:21" ht="18" hidden="1" customHeight="1" x14ac:dyDescent="0.2">
      <c r="A357" s="125"/>
      <c r="B357" s="126"/>
      <c r="C357" s="131"/>
      <c r="D357" s="127"/>
      <c r="E357" s="127"/>
      <c r="F357" s="127"/>
      <c r="G357" s="128"/>
      <c r="H357" s="130"/>
      <c r="I357" s="129"/>
      <c r="J357" s="129"/>
      <c r="K357" s="130"/>
      <c r="L357" s="130"/>
      <c r="M357" s="122">
        <f>I357-J357</f>
        <v>0</v>
      </c>
      <c r="O357" s="261"/>
      <c r="P357" s="261"/>
      <c r="Q357" s="261"/>
      <c r="R357" s="262"/>
      <c r="S357" s="262"/>
      <c r="T357" s="261"/>
      <c r="U357" s="1"/>
    </row>
    <row r="358" spans="1:21" ht="18" hidden="1" customHeight="1" x14ac:dyDescent="0.2">
      <c r="A358" s="125"/>
      <c r="B358" s="126"/>
      <c r="C358" s="131"/>
      <c r="D358" s="127"/>
      <c r="E358" s="127"/>
      <c r="F358" s="127"/>
      <c r="G358" s="128"/>
      <c r="H358" s="130"/>
      <c r="I358" s="129"/>
      <c r="J358" s="129"/>
      <c r="K358" s="130"/>
      <c r="L358" s="130"/>
      <c r="M358" s="122">
        <f>I358-J358</f>
        <v>0</v>
      </c>
      <c r="O358" s="261"/>
      <c r="P358" s="261"/>
      <c r="Q358" s="261"/>
      <c r="R358" s="262"/>
      <c r="S358" s="262"/>
      <c r="T358" s="261"/>
      <c r="U358" s="1"/>
    </row>
    <row r="359" spans="1:21" ht="18" hidden="1" customHeight="1" x14ac:dyDescent="0.2">
      <c r="A359" s="125"/>
      <c r="B359" s="126"/>
      <c r="C359" s="131"/>
      <c r="D359" s="127"/>
      <c r="E359" s="127"/>
      <c r="F359" s="127"/>
      <c r="G359" s="128"/>
      <c r="H359" s="130"/>
      <c r="I359" s="129"/>
      <c r="J359" s="129"/>
      <c r="K359" s="130"/>
      <c r="L359" s="130"/>
      <c r="M359" s="122">
        <f>I359-J359</f>
        <v>0</v>
      </c>
      <c r="O359" s="261"/>
      <c r="P359" s="261"/>
      <c r="Q359" s="261"/>
      <c r="R359" s="262"/>
      <c r="S359" s="262"/>
      <c r="T359" s="261"/>
      <c r="U359" s="1"/>
    </row>
    <row r="360" spans="1:21" ht="18" hidden="1" customHeight="1" x14ac:dyDescent="0.2">
      <c r="A360" s="125"/>
      <c r="B360" s="126"/>
      <c r="C360" s="131"/>
      <c r="D360" s="127"/>
      <c r="E360" s="127"/>
      <c r="F360" s="127"/>
      <c r="G360" s="128"/>
      <c r="H360" s="130"/>
      <c r="I360" s="129"/>
      <c r="J360" s="129"/>
      <c r="K360" s="130"/>
      <c r="L360" s="130"/>
      <c r="M360" s="122">
        <f>I360-J360</f>
        <v>0</v>
      </c>
      <c r="O360" s="261"/>
      <c r="P360" s="261"/>
      <c r="Q360" s="261"/>
      <c r="R360" s="262"/>
      <c r="S360" s="262"/>
      <c r="T360" s="261"/>
      <c r="U360" s="1"/>
    </row>
    <row r="361" spans="1:21" ht="18" hidden="1" customHeight="1" x14ac:dyDescent="0.2">
      <c r="A361" s="125"/>
      <c r="B361" s="126"/>
      <c r="C361" s="131"/>
      <c r="D361" s="127"/>
      <c r="E361" s="127"/>
      <c r="F361" s="127"/>
      <c r="G361" s="128"/>
      <c r="H361" s="130"/>
      <c r="I361" s="129"/>
      <c r="J361" s="129"/>
      <c r="K361" s="130"/>
      <c r="L361" s="130"/>
      <c r="M361" s="122">
        <f>I361-J361</f>
        <v>0</v>
      </c>
      <c r="O361" s="261"/>
      <c r="P361" s="261"/>
      <c r="Q361" s="261"/>
      <c r="R361" s="262"/>
      <c r="S361" s="262"/>
      <c r="T361" s="261"/>
      <c r="U361" s="1"/>
    </row>
    <row r="362" spans="1:21" ht="18" hidden="1" customHeight="1" x14ac:dyDescent="0.2">
      <c r="A362" s="125"/>
      <c r="B362" s="126"/>
      <c r="C362" s="131"/>
      <c r="D362" s="127"/>
      <c r="E362" s="127"/>
      <c r="F362" s="127"/>
      <c r="G362" s="128"/>
      <c r="H362" s="130"/>
      <c r="I362" s="129"/>
      <c r="J362" s="129"/>
      <c r="K362" s="130"/>
      <c r="L362" s="130"/>
      <c r="M362" s="122">
        <f>I362-J362</f>
        <v>0</v>
      </c>
      <c r="O362" s="261"/>
      <c r="P362" s="261"/>
      <c r="Q362" s="261"/>
      <c r="R362" s="262"/>
      <c r="S362" s="262"/>
      <c r="T362" s="261"/>
      <c r="U362" s="1"/>
    </row>
    <row r="363" spans="1:21" ht="18" hidden="1" customHeight="1" x14ac:dyDescent="0.2">
      <c r="A363" s="125"/>
      <c r="B363" s="126"/>
      <c r="C363" s="131"/>
      <c r="D363" s="127"/>
      <c r="E363" s="127"/>
      <c r="F363" s="127"/>
      <c r="G363" s="128"/>
      <c r="H363" s="130"/>
      <c r="I363" s="129"/>
      <c r="J363" s="129"/>
      <c r="K363" s="130"/>
      <c r="L363" s="130"/>
      <c r="M363" s="122">
        <f>I363-J363</f>
        <v>0</v>
      </c>
      <c r="O363" s="261"/>
      <c r="P363" s="261"/>
      <c r="Q363" s="261"/>
      <c r="R363" s="262"/>
      <c r="S363" s="262"/>
      <c r="T363" s="261"/>
      <c r="U363" s="1"/>
    </row>
    <row r="364" spans="1:21" ht="18" hidden="1" customHeight="1" x14ac:dyDescent="0.2">
      <c r="A364" s="125"/>
      <c r="B364" s="126"/>
      <c r="C364" s="131"/>
      <c r="D364" s="127"/>
      <c r="E364" s="127"/>
      <c r="F364" s="127"/>
      <c r="G364" s="128"/>
      <c r="H364" s="130"/>
      <c r="I364" s="129"/>
      <c r="J364" s="129"/>
      <c r="K364" s="130"/>
      <c r="L364" s="130"/>
      <c r="M364" s="122">
        <f>I364-J364</f>
        <v>0</v>
      </c>
      <c r="O364" s="261"/>
      <c r="P364" s="261"/>
      <c r="Q364" s="261"/>
      <c r="R364" s="262"/>
      <c r="S364" s="262"/>
      <c r="T364" s="261"/>
      <c r="U364" s="1"/>
    </row>
    <row r="365" spans="1:21" ht="18" hidden="1" customHeight="1" x14ac:dyDescent="0.2">
      <c r="A365" s="125"/>
      <c r="B365" s="126"/>
      <c r="C365" s="131"/>
      <c r="D365" s="127"/>
      <c r="E365" s="127"/>
      <c r="F365" s="127"/>
      <c r="G365" s="128"/>
      <c r="H365" s="130"/>
      <c r="I365" s="129"/>
      <c r="J365" s="129"/>
      <c r="K365" s="130"/>
      <c r="L365" s="130"/>
      <c r="M365" s="122">
        <f>I365-J365</f>
        <v>0</v>
      </c>
      <c r="O365" s="261"/>
      <c r="P365" s="261"/>
      <c r="Q365" s="261"/>
      <c r="R365" s="262"/>
      <c r="S365" s="262"/>
      <c r="T365" s="261"/>
      <c r="U365" s="1"/>
    </row>
    <row r="366" spans="1:21" ht="18" hidden="1" customHeight="1" x14ac:dyDescent="0.2">
      <c r="A366" s="125"/>
      <c r="B366" s="126"/>
      <c r="C366" s="131"/>
      <c r="D366" s="127"/>
      <c r="E366" s="127"/>
      <c r="F366" s="127"/>
      <c r="G366" s="128"/>
      <c r="H366" s="130"/>
      <c r="I366" s="129"/>
      <c r="J366" s="129"/>
      <c r="K366" s="130"/>
      <c r="L366" s="130"/>
      <c r="M366" s="122">
        <f>I366-J366</f>
        <v>0</v>
      </c>
      <c r="O366" s="261"/>
      <c r="P366" s="261"/>
      <c r="Q366" s="261"/>
      <c r="R366" s="262"/>
      <c r="S366" s="262"/>
      <c r="T366" s="261"/>
      <c r="U366" s="1"/>
    </row>
    <row r="367" spans="1:21" ht="18" hidden="1" customHeight="1" x14ac:dyDescent="0.2">
      <c r="A367" s="125"/>
      <c r="B367" s="126"/>
      <c r="C367" s="131"/>
      <c r="D367" s="127"/>
      <c r="E367" s="127"/>
      <c r="F367" s="127"/>
      <c r="G367" s="128"/>
      <c r="H367" s="130"/>
      <c r="I367" s="129"/>
      <c r="J367" s="129"/>
      <c r="K367" s="130"/>
      <c r="L367" s="130"/>
      <c r="M367" s="122">
        <f>I367-J367</f>
        <v>0</v>
      </c>
      <c r="O367" s="261"/>
      <c r="P367" s="261"/>
      <c r="Q367" s="261"/>
      <c r="R367" s="262"/>
      <c r="S367" s="262"/>
      <c r="T367" s="261"/>
      <c r="U367" s="1"/>
    </row>
    <row r="368" spans="1:21" ht="18" hidden="1" customHeight="1" x14ac:dyDescent="0.2">
      <c r="A368" s="125"/>
      <c r="B368" s="126"/>
      <c r="C368" s="131"/>
      <c r="D368" s="127"/>
      <c r="E368" s="127"/>
      <c r="F368" s="127"/>
      <c r="G368" s="128"/>
      <c r="H368" s="130"/>
      <c r="I368" s="129"/>
      <c r="J368" s="129"/>
      <c r="K368" s="130"/>
      <c r="L368" s="130"/>
      <c r="M368" s="122">
        <f>I368-J368</f>
        <v>0</v>
      </c>
      <c r="O368" s="261"/>
      <c r="P368" s="261"/>
      <c r="Q368" s="261"/>
      <c r="R368" s="262"/>
      <c r="S368" s="262"/>
      <c r="T368" s="261"/>
      <c r="U368" s="1"/>
    </row>
    <row r="369" spans="1:21" ht="18" hidden="1" customHeight="1" x14ac:dyDescent="0.2">
      <c r="A369" s="125"/>
      <c r="B369" s="126"/>
      <c r="C369" s="131"/>
      <c r="D369" s="127"/>
      <c r="E369" s="127"/>
      <c r="F369" s="127"/>
      <c r="G369" s="128"/>
      <c r="H369" s="130"/>
      <c r="I369" s="129"/>
      <c r="J369" s="129"/>
      <c r="K369" s="130"/>
      <c r="L369" s="130"/>
      <c r="M369" s="122">
        <f>I369-J369</f>
        <v>0</v>
      </c>
      <c r="O369" s="261"/>
      <c r="P369" s="261"/>
      <c r="Q369" s="261"/>
      <c r="R369" s="262"/>
      <c r="S369" s="262"/>
      <c r="T369" s="261"/>
      <c r="U369" s="1"/>
    </row>
    <row r="370" spans="1:21" ht="18" hidden="1" customHeight="1" x14ac:dyDescent="0.2">
      <c r="A370" s="125"/>
      <c r="B370" s="126"/>
      <c r="C370" s="131"/>
      <c r="D370" s="127"/>
      <c r="E370" s="127"/>
      <c r="F370" s="127"/>
      <c r="G370" s="128"/>
      <c r="H370" s="130"/>
      <c r="I370" s="129"/>
      <c r="J370" s="129"/>
      <c r="K370" s="130"/>
      <c r="L370" s="130"/>
      <c r="M370" s="122">
        <f>I370-J370</f>
        <v>0</v>
      </c>
      <c r="O370" s="261"/>
      <c r="P370" s="261"/>
      <c r="Q370" s="261"/>
      <c r="R370" s="262"/>
      <c r="S370" s="262"/>
      <c r="T370" s="261"/>
      <c r="U370" s="1"/>
    </row>
    <row r="371" spans="1:21" ht="18" hidden="1" customHeight="1" x14ac:dyDescent="0.2">
      <c r="A371" s="125"/>
      <c r="B371" s="126"/>
      <c r="C371" s="131"/>
      <c r="D371" s="127"/>
      <c r="E371" s="127"/>
      <c r="F371" s="127"/>
      <c r="G371" s="128"/>
      <c r="H371" s="130"/>
      <c r="I371" s="129"/>
      <c r="J371" s="129"/>
      <c r="K371" s="130"/>
      <c r="L371" s="130"/>
      <c r="M371" s="122">
        <f>I371-J371</f>
        <v>0</v>
      </c>
      <c r="O371" s="261"/>
      <c r="P371" s="261"/>
      <c r="Q371" s="261"/>
      <c r="R371" s="262"/>
      <c r="S371" s="262"/>
      <c r="T371" s="261"/>
      <c r="U371" s="1"/>
    </row>
    <row r="372" spans="1:21" ht="18" hidden="1" customHeight="1" x14ac:dyDescent="0.2">
      <c r="A372" s="125"/>
      <c r="B372" s="126"/>
      <c r="C372" s="131"/>
      <c r="D372" s="127"/>
      <c r="E372" s="127"/>
      <c r="F372" s="127"/>
      <c r="G372" s="128"/>
      <c r="H372" s="130"/>
      <c r="I372" s="129"/>
      <c r="J372" s="129"/>
      <c r="K372" s="130"/>
      <c r="L372" s="130"/>
      <c r="M372" s="122">
        <f>I372-J372</f>
        <v>0</v>
      </c>
      <c r="O372" s="261"/>
      <c r="P372" s="261"/>
      <c r="Q372" s="261"/>
      <c r="R372" s="262"/>
      <c r="S372" s="262"/>
      <c r="T372" s="261"/>
      <c r="U372" s="1"/>
    </row>
    <row r="373" spans="1:21" ht="18" hidden="1" customHeight="1" x14ac:dyDescent="0.2">
      <c r="A373" s="125"/>
      <c r="B373" s="126"/>
      <c r="C373" s="131"/>
      <c r="D373" s="127"/>
      <c r="E373" s="127"/>
      <c r="F373" s="127"/>
      <c r="G373" s="128"/>
      <c r="H373" s="130"/>
      <c r="I373" s="129"/>
      <c r="J373" s="129"/>
      <c r="K373" s="130"/>
      <c r="L373" s="130"/>
      <c r="M373" s="122">
        <f>I373-J373</f>
        <v>0</v>
      </c>
      <c r="O373" s="261"/>
      <c r="P373" s="261"/>
      <c r="Q373" s="261"/>
      <c r="R373" s="262"/>
      <c r="S373" s="262"/>
      <c r="T373" s="261"/>
      <c r="U373" s="1"/>
    </row>
    <row r="374" spans="1:21" ht="18" hidden="1" customHeight="1" x14ac:dyDescent="0.2">
      <c r="A374" s="125"/>
      <c r="B374" s="126"/>
      <c r="C374" s="131"/>
      <c r="D374" s="127"/>
      <c r="E374" s="127"/>
      <c r="F374" s="127"/>
      <c r="G374" s="128"/>
      <c r="H374" s="130"/>
      <c r="I374" s="129"/>
      <c r="J374" s="129"/>
      <c r="K374" s="130"/>
      <c r="L374" s="130"/>
      <c r="M374" s="122">
        <f>I374-J374</f>
        <v>0</v>
      </c>
      <c r="O374" s="261"/>
      <c r="P374" s="261"/>
      <c r="Q374" s="261"/>
      <c r="R374" s="262"/>
      <c r="S374" s="262"/>
      <c r="T374" s="261"/>
      <c r="U374" s="1"/>
    </row>
    <row r="375" spans="1:21" ht="18" hidden="1" customHeight="1" x14ac:dyDescent="0.2">
      <c r="A375" s="125"/>
      <c r="B375" s="126"/>
      <c r="C375" s="131"/>
      <c r="D375" s="127"/>
      <c r="E375" s="127"/>
      <c r="F375" s="127"/>
      <c r="G375" s="128"/>
      <c r="H375" s="130"/>
      <c r="I375" s="129"/>
      <c r="J375" s="129"/>
      <c r="K375" s="130"/>
      <c r="L375" s="130"/>
      <c r="M375" s="122">
        <f>I375-J375</f>
        <v>0</v>
      </c>
      <c r="O375" s="261"/>
      <c r="P375" s="261"/>
      <c r="Q375" s="261"/>
      <c r="R375" s="262"/>
      <c r="S375" s="262"/>
      <c r="T375" s="261"/>
      <c r="U375" s="1"/>
    </row>
    <row r="376" spans="1:21" ht="18" hidden="1" customHeight="1" x14ac:dyDescent="0.2">
      <c r="A376" s="125"/>
      <c r="B376" s="126"/>
      <c r="C376" s="131"/>
      <c r="D376" s="127"/>
      <c r="E376" s="127"/>
      <c r="F376" s="127"/>
      <c r="G376" s="128"/>
      <c r="H376" s="130"/>
      <c r="I376" s="129"/>
      <c r="J376" s="129"/>
      <c r="K376" s="130"/>
      <c r="L376" s="130"/>
      <c r="M376" s="122">
        <f>I376-J376</f>
        <v>0</v>
      </c>
      <c r="O376" s="261"/>
      <c r="P376" s="261"/>
      <c r="Q376" s="261"/>
      <c r="R376" s="262"/>
      <c r="S376" s="262"/>
      <c r="T376" s="261"/>
      <c r="U376" s="1"/>
    </row>
    <row r="377" spans="1:21" ht="18" hidden="1" customHeight="1" x14ac:dyDescent="0.2">
      <c r="A377" s="125"/>
      <c r="B377" s="126"/>
      <c r="C377" s="131"/>
      <c r="D377" s="127"/>
      <c r="E377" s="127"/>
      <c r="F377" s="127"/>
      <c r="G377" s="128"/>
      <c r="H377" s="130"/>
      <c r="I377" s="129"/>
      <c r="J377" s="129"/>
      <c r="K377" s="130"/>
      <c r="L377" s="130"/>
      <c r="M377" s="122">
        <f>I377-J377</f>
        <v>0</v>
      </c>
      <c r="O377" s="261"/>
      <c r="P377" s="261"/>
      <c r="Q377" s="261"/>
      <c r="R377" s="262"/>
      <c r="S377" s="262"/>
      <c r="T377" s="261"/>
      <c r="U377" s="1"/>
    </row>
    <row r="378" spans="1:21" ht="18" hidden="1" customHeight="1" x14ac:dyDescent="0.2">
      <c r="A378" s="125"/>
      <c r="B378" s="126"/>
      <c r="C378" s="131"/>
      <c r="D378" s="127"/>
      <c r="E378" s="127"/>
      <c r="F378" s="127"/>
      <c r="G378" s="128"/>
      <c r="H378" s="130"/>
      <c r="I378" s="129"/>
      <c r="J378" s="129"/>
      <c r="K378" s="130"/>
      <c r="L378" s="130"/>
      <c r="M378" s="122">
        <f>I378-J378</f>
        <v>0</v>
      </c>
      <c r="O378" s="261"/>
      <c r="P378" s="261"/>
      <c r="Q378" s="261"/>
      <c r="R378" s="262"/>
      <c r="S378" s="262"/>
      <c r="T378" s="261"/>
      <c r="U378" s="1"/>
    </row>
    <row r="379" spans="1:21" ht="18" hidden="1" customHeight="1" x14ac:dyDescent="0.2">
      <c r="A379" s="125"/>
      <c r="B379" s="126"/>
      <c r="C379" s="131"/>
      <c r="D379" s="127"/>
      <c r="E379" s="127"/>
      <c r="F379" s="127"/>
      <c r="G379" s="128"/>
      <c r="H379" s="130"/>
      <c r="I379" s="129"/>
      <c r="J379" s="129"/>
      <c r="K379" s="130"/>
      <c r="L379" s="130"/>
      <c r="M379" s="122">
        <f>I379-J379</f>
        <v>0</v>
      </c>
      <c r="O379" s="261"/>
      <c r="P379" s="261"/>
      <c r="Q379" s="261"/>
      <c r="R379" s="262"/>
      <c r="S379" s="262"/>
      <c r="T379" s="261"/>
      <c r="U379" s="1"/>
    </row>
    <row r="380" spans="1:21" ht="18" hidden="1" customHeight="1" x14ac:dyDescent="0.2">
      <c r="A380" s="125"/>
      <c r="B380" s="126"/>
      <c r="C380" s="131"/>
      <c r="D380" s="127"/>
      <c r="E380" s="127"/>
      <c r="F380" s="127"/>
      <c r="G380" s="128"/>
      <c r="H380" s="130"/>
      <c r="I380" s="129"/>
      <c r="J380" s="129"/>
      <c r="K380" s="130"/>
      <c r="L380" s="130"/>
      <c r="M380" s="122">
        <f>I380-J380</f>
        <v>0</v>
      </c>
      <c r="O380" s="261"/>
      <c r="P380" s="261"/>
      <c r="Q380" s="261"/>
      <c r="R380" s="262"/>
      <c r="S380" s="262"/>
      <c r="T380" s="261"/>
      <c r="U380" s="1"/>
    </row>
    <row r="381" spans="1:21" ht="18" hidden="1" customHeight="1" x14ac:dyDescent="0.2">
      <c r="A381" s="125"/>
      <c r="B381" s="126"/>
      <c r="C381" s="131"/>
      <c r="D381" s="127"/>
      <c r="E381" s="127"/>
      <c r="F381" s="127"/>
      <c r="G381" s="128"/>
      <c r="H381" s="130"/>
      <c r="I381" s="129"/>
      <c r="J381" s="129"/>
      <c r="K381" s="130"/>
      <c r="L381" s="130"/>
      <c r="M381" s="122">
        <f>I381-J381</f>
        <v>0</v>
      </c>
      <c r="O381" s="261"/>
      <c r="P381" s="261"/>
      <c r="Q381" s="261"/>
      <c r="R381" s="262"/>
      <c r="S381" s="262"/>
      <c r="T381" s="261"/>
      <c r="U381" s="1"/>
    </row>
    <row r="382" spans="1:21" ht="18" hidden="1" customHeight="1" x14ac:dyDescent="0.2">
      <c r="A382" s="125"/>
      <c r="B382" s="126"/>
      <c r="C382" s="131"/>
      <c r="D382" s="127"/>
      <c r="E382" s="127"/>
      <c r="F382" s="127"/>
      <c r="G382" s="128"/>
      <c r="H382" s="130"/>
      <c r="I382" s="129"/>
      <c r="J382" s="129"/>
      <c r="K382" s="130"/>
      <c r="L382" s="130"/>
      <c r="M382" s="122">
        <f>I382-J382</f>
        <v>0</v>
      </c>
      <c r="O382" s="261"/>
      <c r="P382" s="261"/>
      <c r="Q382" s="261"/>
      <c r="R382" s="262"/>
      <c r="S382" s="262"/>
      <c r="T382" s="261"/>
      <c r="U382" s="1"/>
    </row>
    <row r="383" spans="1:21" ht="18" hidden="1" customHeight="1" x14ac:dyDescent="0.2">
      <c r="A383" s="125"/>
      <c r="B383" s="126"/>
      <c r="C383" s="131"/>
      <c r="D383" s="127"/>
      <c r="E383" s="127"/>
      <c r="F383" s="127"/>
      <c r="G383" s="128"/>
      <c r="H383" s="130"/>
      <c r="I383" s="129"/>
      <c r="J383" s="129"/>
      <c r="K383" s="130"/>
      <c r="L383" s="130"/>
      <c r="M383" s="122">
        <f>I383-J383</f>
        <v>0</v>
      </c>
      <c r="O383" s="261"/>
      <c r="P383" s="261"/>
      <c r="Q383" s="261"/>
      <c r="R383" s="262"/>
      <c r="S383" s="262"/>
      <c r="T383" s="261"/>
      <c r="U383" s="1"/>
    </row>
    <row r="384" spans="1:21" ht="18" hidden="1" customHeight="1" x14ac:dyDescent="0.2">
      <c r="A384" s="125"/>
      <c r="B384" s="126"/>
      <c r="C384" s="131"/>
      <c r="D384" s="127"/>
      <c r="E384" s="127"/>
      <c r="F384" s="127"/>
      <c r="G384" s="128"/>
      <c r="H384" s="130"/>
      <c r="I384" s="129"/>
      <c r="J384" s="129"/>
      <c r="K384" s="130"/>
      <c r="L384" s="130"/>
      <c r="M384" s="122">
        <f>I384-J384</f>
        <v>0</v>
      </c>
      <c r="O384" s="261"/>
      <c r="P384" s="261"/>
      <c r="Q384" s="261"/>
      <c r="R384" s="262"/>
      <c r="S384" s="262"/>
      <c r="T384" s="261"/>
      <c r="U384" s="1"/>
    </row>
    <row r="385" spans="1:21" ht="18" hidden="1" customHeight="1" x14ac:dyDescent="0.2">
      <c r="A385" s="125"/>
      <c r="B385" s="126"/>
      <c r="C385" s="131"/>
      <c r="D385" s="127"/>
      <c r="E385" s="127"/>
      <c r="F385" s="127"/>
      <c r="G385" s="128"/>
      <c r="H385" s="130"/>
      <c r="I385" s="129"/>
      <c r="J385" s="129"/>
      <c r="K385" s="130"/>
      <c r="L385" s="130"/>
      <c r="M385" s="122">
        <f>I385-J385</f>
        <v>0</v>
      </c>
      <c r="O385" s="261"/>
      <c r="P385" s="261"/>
      <c r="Q385" s="261"/>
      <c r="R385" s="262"/>
      <c r="S385" s="262"/>
      <c r="T385" s="261"/>
      <c r="U385" s="1"/>
    </row>
    <row r="386" spans="1:21" ht="18" hidden="1" customHeight="1" x14ac:dyDescent="0.2">
      <c r="A386" s="125"/>
      <c r="B386" s="126"/>
      <c r="C386" s="131"/>
      <c r="D386" s="127"/>
      <c r="E386" s="127"/>
      <c r="F386" s="127"/>
      <c r="G386" s="128"/>
      <c r="H386" s="130"/>
      <c r="I386" s="129"/>
      <c r="J386" s="129"/>
      <c r="K386" s="130"/>
      <c r="L386" s="130"/>
      <c r="M386" s="122">
        <f>I386-J386</f>
        <v>0</v>
      </c>
      <c r="O386" s="261"/>
      <c r="P386" s="261"/>
      <c r="Q386" s="261"/>
      <c r="R386" s="262"/>
      <c r="S386" s="262"/>
      <c r="T386" s="261"/>
      <c r="U386" s="1"/>
    </row>
    <row r="387" spans="1:21" ht="18" hidden="1" customHeight="1" x14ac:dyDescent="0.2">
      <c r="A387" s="125"/>
      <c r="B387" s="126"/>
      <c r="C387" s="131"/>
      <c r="D387" s="127"/>
      <c r="E387" s="127"/>
      <c r="F387" s="127"/>
      <c r="G387" s="128"/>
      <c r="H387" s="130"/>
      <c r="I387" s="129"/>
      <c r="J387" s="129"/>
      <c r="K387" s="130"/>
      <c r="L387" s="130"/>
      <c r="M387" s="122">
        <f>I387-J387</f>
        <v>0</v>
      </c>
      <c r="O387" s="261"/>
      <c r="P387" s="261"/>
      <c r="Q387" s="261"/>
      <c r="R387" s="262"/>
      <c r="S387" s="262"/>
      <c r="T387" s="261"/>
      <c r="U387" s="1"/>
    </row>
    <row r="388" spans="1:21" ht="18" hidden="1" customHeight="1" x14ac:dyDescent="0.2">
      <c r="A388" s="125"/>
      <c r="B388" s="126"/>
      <c r="C388" s="131"/>
      <c r="D388" s="127"/>
      <c r="E388" s="127"/>
      <c r="F388" s="127"/>
      <c r="G388" s="128"/>
      <c r="H388" s="130"/>
      <c r="I388" s="129"/>
      <c r="J388" s="129"/>
      <c r="K388" s="130"/>
      <c r="L388" s="130"/>
      <c r="M388" s="122">
        <f>I388-J388</f>
        <v>0</v>
      </c>
      <c r="O388" s="261"/>
      <c r="P388" s="261"/>
      <c r="Q388" s="261"/>
      <c r="R388" s="262"/>
      <c r="S388" s="262"/>
      <c r="T388" s="261"/>
      <c r="U388" s="1"/>
    </row>
    <row r="389" spans="1:21" ht="21.75" customHeight="1" x14ac:dyDescent="0.2">
      <c r="A389" s="5"/>
      <c r="B389" s="5"/>
      <c r="C389" s="6"/>
      <c r="D389" s="7"/>
      <c r="E389" s="9"/>
      <c r="F389" s="9"/>
      <c r="G389" s="8"/>
      <c r="H389" s="137" t="s">
        <v>58</v>
      </c>
      <c r="I389" s="54">
        <f>SUM(I12:I388)</f>
        <v>0</v>
      </c>
      <c r="J389" s="54">
        <f>SUM(J12:J388)</f>
        <v>0</v>
      </c>
      <c r="K389" s="5"/>
      <c r="L389" s="5"/>
      <c r="M389" s="124">
        <f>SUM(M12:M388)</f>
        <v>0</v>
      </c>
      <c r="O389" s="261"/>
      <c r="P389" s="261"/>
      <c r="Q389" s="261"/>
      <c r="R389" s="262"/>
      <c r="S389" s="262"/>
      <c r="T389" s="261"/>
      <c r="U389" s="1"/>
    </row>
    <row r="390" spans="1:21" x14ac:dyDescent="0.2">
      <c r="D390" s="3"/>
      <c r="E390" s="1"/>
      <c r="I390" s="1"/>
      <c r="J390" s="1"/>
    </row>
    <row r="391" spans="1:21" ht="20.25" customHeight="1" x14ac:dyDescent="0.2">
      <c r="A391" s="338" t="s">
        <v>162</v>
      </c>
      <c r="B391" s="338"/>
      <c r="C391" s="338"/>
      <c r="D391" s="338"/>
      <c r="E391" s="338"/>
      <c r="H391" s="338" t="s">
        <v>164</v>
      </c>
      <c r="I391" s="338"/>
      <c r="J391" s="338"/>
      <c r="K391" s="338"/>
      <c r="L391" s="338"/>
    </row>
    <row r="392" spans="1:21" s="132" customFormat="1" ht="20.25" customHeight="1" x14ac:dyDescent="0.2">
      <c r="A392" s="339" t="s">
        <v>137</v>
      </c>
      <c r="B392" s="316"/>
      <c r="C392" s="316"/>
      <c r="D392" s="316"/>
      <c r="E392" s="317"/>
      <c r="H392" s="339" t="s">
        <v>160</v>
      </c>
      <c r="I392" s="316"/>
      <c r="J392" s="316"/>
      <c r="K392" s="316"/>
      <c r="L392" s="317"/>
      <c r="N392"/>
      <c r="U392" s="133"/>
    </row>
    <row r="393" spans="1:21" s="132" customFormat="1" ht="24" customHeight="1" x14ac:dyDescent="0.2">
      <c r="A393" s="248" t="s">
        <v>144</v>
      </c>
      <c r="B393" s="249" t="s">
        <v>145</v>
      </c>
      <c r="C393" s="249"/>
      <c r="D393" s="249"/>
      <c r="E393" s="250"/>
      <c r="H393" s="328" t="s">
        <v>18</v>
      </c>
      <c r="I393" s="329"/>
      <c r="J393" s="340" t="s">
        <v>16</v>
      </c>
      <c r="K393" s="340"/>
      <c r="L393" s="340"/>
      <c r="N393"/>
      <c r="U393" s="133"/>
    </row>
    <row r="394" spans="1:21" s="132" customFormat="1" ht="24" customHeight="1" x14ac:dyDescent="0.2">
      <c r="A394" s="248" t="s">
        <v>135</v>
      </c>
      <c r="B394" s="249"/>
      <c r="C394" s="249"/>
      <c r="D394" s="249"/>
      <c r="E394" s="250"/>
      <c r="H394" s="330"/>
      <c r="I394" s="331"/>
      <c r="J394" s="327" t="s">
        <v>156</v>
      </c>
      <c r="K394" s="327"/>
      <c r="L394" s="327"/>
      <c r="N394"/>
      <c r="U394" s="133"/>
    </row>
    <row r="395" spans="1:21" ht="24" customHeight="1" x14ac:dyDescent="0.2">
      <c r="A395" s="328" t="s">
        <v>15</v>
      </c>
      <c r="B395" s="329"/>
      <c r="C395" s="337" t="s">
        <v>16</v>
      </c>
      <c r="D395" s="337"/>
      <c r="E395" s="337"/>
      <c r="H395" s="330"/>
      <c r="I395" s="331"/>
      <c r="J395" s="327"/>
      <c r="K395" s="327"/>
      <c r="L395" s="327"/>
    </row>
    <row r="396" spans="1:21" ht="24" customHeight="1" x14ac:dyDescent="0.2">
      <c r="A396" s="330"/>
      <c r="B396" s="331"/>
      <c r="C396" s="327" t="s">
        <v>17</v>
      </c>
      <c r="D396" s="327"/>
      <c r="E396" s="327"/>
      <c r="H396" s="330"/>
      <c r="I396" s="331"/>
      <c r="J396" s="327"/>
      <c r="K396" s="327"/>
      <c r="L396" s="327"/>
    </row>
    <row r="397" spans="1:21" ht="15.75" customHeight="1" x14ac:dyDescent="0.2">
      <c r="A397" s="330"/>
      <c r="B397" s="331"/>
      <c r="C397" s="327"/>
      <c r="D397" s="327"/>
      <c r="E397" s="327"/>
      <c r="H397" s="332"/>
      <c r="I397" s="333"/>
      <c r="J397" s="327"/>
      <c r="K397" s="327"/>
      <c r="L397" s="327"/>
    </row>
    <row r="398" spans="1:21" ht="15.75" customHeight="1" x14ac:dyDescent="0.2">
      <c r="A398" s="330"/>
      <c r="B398" s="331"/>
      <c r="C398" s="327"/>
      <c r="D398" s="327"/>
      <c r="E398" s="327"/>
      <c r="H398" s="315" t="s">
        <v>154</v>
      </c>
      <c r="I398" s="316"/>
      <c r="J398" s="316"/>
      <c r="K398" s="316"/>
      <c r="L398" s="317"/>
    </row>
    <row r="399" spans="1:21" ht="27.75" customHeight="1" x14ac:dyDescent="0.2">
      <c r="A399" s="332"/>
      <c r="B399" s="333"/>
      <c r="C399" s="327"/>
      <c r="D399" s="327"/>
      <c r="E399" s="327"/>
      <c r="H399" s="318" t="s">
        <v>165</v>
      </c>
      <c r="I399" s="319"/>
      <c r="J399" s="319"/>
      <c r="K399" s="319"/>
      <c r="L399" s="320"/>
    </row>
    <row r="400" spans="1:21" ht="33" customHeight="1" x14ac:dyDescent="0.2">
      <c r="A400" s="312" t="s">
        <v>163</v>
      </c>
      <c r="B400" s="313"/>
      <c r="C400" s="313"/>
      <c r="D400" s="313"/>
      <c r="E400" s="314"/>
      <c r="H400" s="321"/>
      <c r="I400" s="322"/>
      <c r="J400" s="322"/>
      <c r="K400" s="322"/>
      <c r="L400" s="323"/>
    </row>
  </sheetData>
  <mergeCells count="15">
    <mergeCell ref="A400:E400"/>
    <mergeCell ref="H398:L398"/>
    <mergeCell ref="H399:L400"/>
    <mergeCell ref="M7:M10"/>
    <mergeCell ref="J394:L397"/>
    <mergeCell ref="H393:I397"/>
    <mergeCell ref="O10:T10"/>
    <mergeCell ref="A395:B399"/>
    <mergeCell ref="C396:E399"/>
    <mergeCell ref="C395:E395"/>
    <mergeCell ref="A391:E391"/>
    <mergeCell ref="A392:E392"/>
    <mergeCell ref="H391:L391"/>
    <mergeCell ref="H392:L392"/>
    <mergeCell ref="J393:L393"/>
  </mergeCells>
  <conditionalFormatting sqref="C12:C25">
    <cfRule type="duplicateValues" dxfId="1" priority="2"/>
  </conditionalFormatting>
  <conditionalFormatting sqref="I12:I25">
    <cfRule type="duplicateValues" dxfId="0" priority="1"/>
  </conditionalFormatting>
  <dataValidations count="3">
    <dataValidation type="list" allowBlank="1" showInputMessage="1" showErrorMessage="1" sqref="B8" xr:uid="{00000000-0002-0000-0100-000000000000}">
      <formula1>"Acompte,Solde"</formula1>
    </dataValidation>
    <dataValidation type="list" allowBlank="1" showInputMessage="1" showErrorMessage="1" sqref="G12:G389" xr:uid="{00000000-0002-0000-0100-000001000000}">
      <formula1>"UNI,REC"</formula1>
    </dataValidation>
    <dataValidation type="list" allowBlank="1" showInputMessage="1" showErrorMessage="1" sqref="I10" xr:uid="{00000000-0002-0000-0100-000002000000}">
      <formula1>$L$5:$L$8</formula1>
    </dataValidation>
  </dataValidations>
  <pageMargins left="0.23622047244094491" right="0.19685039370078741" top="0.74803149606299213" bottom="0.74803149606299213" header="0.31496062992125984" footer="0.31496062992125984"/>
  <pageSetup paperSize="9" scale="43"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B466"/>
  <sheetViews>
    <sheetView view="pageBreakPreview" zoomScale="90" zoomScaleNormal="85" zoomScaleSheetLayoutView="90" workbookViewId="0">
      <pane ySplit="6" topLeftCell="A7" activePane="bottomLeft" state="frozenSplit"/>
      <selection pane="bottomLeft" activeCell="J26" sqref="J26"/>
    </sheetView>
  </sheetViews>
  <sheetFormatPr baseColWidth="10" defaultRowHeight="14.25" x14ac:dyDescent="0.2"/>
  <cols>
    <col min="1" max="1" width="21.125" customWidth="1"/>
    <col min="2" max="2" width="18" customWidth="1"/>
    <col min="3" max="3" width="15.375" style="17" customWidth="1"/>
    <col min="4" max="4" width="18.25" customWidth="1"/>
    <col min="5" max="5" width="14.5" customWidth="1"/>
    <col min="6" max="6" width="15.125" customWidth="1"/>
    <col min="7" max="7" width="16.375" customWidth="1"/>
    <col min="8" max="8" width="16.375" style="77" hidden="1" customWidth="1"/>
    <col min="9" max="9" width="15.875" customWidth="1"/>
    <col min="10" max="10" width="14.875" customWidth="1"/>
    <col min="11" max="11" width="15.125" style="77" customWidth="1"/>
    <col min="12" max="12" width="10.875" customWidth="1"/>
    <col min="13" max="13" width="15.625" customWidth="1"/>
    <col min="14" max="14" width="14.625" customWidth="1"/>
    <col min="15" max="15" width="13.25" customWidth="1"/>
    <col min="16" max="16" width="13.375" customWidth="1"/>
    <col min="17" max="17" width="17.875" customWidth="1"/>
    <col min="18" max="18" width="2.5" customWidth="1"/>
    <col min="19" max="20" width="11" customWidth="1"/>
  </cols>
  <sheetData>
    <row r="1" spans="1:20" s="15" customFormat="1" ht="63.75" customHeight="1" x14ac:dyDescent="0.2">
      <c r="A1" s="16" t="s">
        <v>98</v>
      </c>
      <c r="H1" s="78"/>
      <c r="K1" s="78"/>
    </row>
    <row r="2" spans="1:20" s="15" customFormat="1" ht="39.75" hidden="1" customHeight="1" x14ac:dyDescent="0.2">
      <c r="A2" s="16"/>
      <c r="H2" s="78"/>
      <c r="K2" s="78"/>
    </row>
    <row r="3" spans="1:20" s="28" customFormat="1" ht="21" customHeight="1" x14ac:dyDescent="0.2">
      <c r="A3" s="125" t="s">
        <v>21</v>
      </c>
      <c r="B3" s="353" t="str">
        <f>Dépenses!B4</f>
        <v>Nom du bénéficiaire</v>
      </c>
      <c r="C3" s="354"/>
      <c r="D3" s="29"/>
      <c r="H3" s="82"/>
      <c r="K3" s="82"/>
    </row>
    <row r="4" spans="1:20" s="28" customFormat="1" ht="21" customHeight="1" x14ac:dyDescent="0.2">
      <c r="A4" s="146" t="s">
        <v>123</v>
      </c>
      <c r="B4" s="353" t="str">
        <f>Dépenses!B5</f>
        <v>BFC000xxxxx</v>
      </c>
      <c r="C4" s="354"/>
      <c r="E4" s="31"/>
      <c r="H4" s="82"/>
      <c r="K4" s="82"/>
      <c r="M4" s="32"/>
    </row>
    <row r="5" spans="1:20" s="82" customFormat="1" ht="21" customHeight="1" x14ac:dyDescent="0.2">
      <c r="A5" s="147" t="s">
        <v>20</v>
      </c>
      <c r="B5" s="353" t="str">
        <f>Dépenses!B6</f>
        <v>Nom de l'opération</v>
      </c>
      <c r="C5" s="354"/>
      <c r="E5" s="84"/>
      <c r="M5" s="32"/>
    </row>
    <row r="6" spans="1:20" s="28" customFormat="1" ht="21" customHeight="1" x14ac:dyDescent="0.2">
      <c r="A6" s="125" t="s">
        <v>125</v>
      </c>
      <c r="B6" s="355">
        <f>Dépenses!B7</f>
        <v>1</v>
      </c>
      <c r="C6" s="356"/>
      <c r="H6" s="82"/>
      <c r="K6" s="82"/>
    </row>
    <row r="7" spans="1:20" s="28" customFormat="1" ht="9.75" customHeight="1" x14ac:dyDescent="0.2">
      <c r="A7" s="82"/>
      <c r="B7" s="83"/>
      <c r="C7" s="83"/>
      <c r="E7" s="31"/>
      <c r="H7" s="82"/>
      <c r="K7" s="82"/>
    </row>
    <row r="8" spans="1:20" s="20" customFormat="1" ht="24" customHeight="1" x14ac:dyDescent="0.2">
      <c r="A8" s="101" t="s">
        <v>86</v>
      </c>
      <c r="B8" s="347"/>
      <c r="C8" s="348"/>
      <c r="D8" s="349"/>
      <c r="E8" s="350" t="s">
        <v>87</v>
      </c>
      <c r="F8" s="351"/>
      <c r="G8" s="347"/>
      <c r="H8" s="348"/>
      <c r="I8" s="348"/>
      <c r="J8" s="349"/>
      <c r="K8" s="73"/>
      <c r="N8" s="33"/>
    </row>
    <row r="9" spans="1:20" s="20" customFormat="1" ht="38.25" x14ac:dyDescent="0.2">
      <c r="A9" s="101" t="s">
        <v>104</v>
      </c>
      <c r="B9" s="347"/>
      <c r="C9" s="348"/>
      <c r="D9" s="349"/>
      <c r="E9" s="134" t="s">
        <v>88</v>
      </c>
      <c r="F9" s="69" t="s">
        <v>102</v>
      </c>
      <c r="G9" s="189"/>
      <c r="H9" s="136"/>
      <c r="I9" s="135" t="s">
        <v>103</v>
      </c>
      <c r="J9" s="190"/>
      <c r="K9" s="112"/>
      <c r="N9" s="33"/>
      <c r="S9" s="258">
        <f>MONTH(G9)</f>
        <v>1</v>
      </c>
      <c r="T9" s="259">
        <f>IF(S9=2,G9+27,IF(OR(S9=1,S9=3,S9=5,S9=7,S9=8,S9=10,S9=12),G9+30,G9+29))</f>
        <v>30</v>
      </c>
    </row>
    <row r="10" spans="1:20" s="20" customFormat="1" ht="38.1" customHeight="1" x14ac:dyDescent="0.2">
      <c r="A10" s="101" t="s">
        <v>114</v>
      </c>
      <c r="B10" s="357"/>
      <c r="C10" s="358"/>
      <c r="D10" s="359"/>
      <c r="E10" s="350" t="s">
        <v>97</v>
      </c>
      <c r="F10" s="351"/>
      <c r="G10" s="347"/>
      <c r="H10" s="348"/>
      <c r="I10" s="348"/>
      <c r="J10" s="349"/>
      <c r="K10" s="73"/>
      <c r="N10" s="33"/>
    </row>
    <row r="11" spans="1:20" s="42" customFormat="1" ht="14.25" customHeight="1" x14ac:dyDescent="0.2">
      <c r="A11" s="40"/>
      <c r="B11" s="40"/>
      <c r="C11" s="40"/>
      <c r="D11" s="41"/>
      <c r="E11" s="33"/>
      <c r="F11" s="33"/>
      <c r="G11" s="33"/>
      <c r="H11" s="85"/>
      <c r="I11" s="33"/>
      <c r="J11" s="33"/>
      <c r="K11" s="85"/>
      <c r="L11" s="33"/>
      <c r="M11" s="33"/>
      <c r="N11" s="33"/>
      <c r="O11" s="33"/>
    </row>
    <row r="12" spans="1:20" s="20" customFormat="1" ht="21" customHeight="1" x14ac:dyDescent="0.2">
      <c r="A12" s="21"/>
      <c r="B12" s="341" t="s">
        <v>60</v>
      </c>
      <c r="C12" s="342"/>
      <c r="D12" s="343"/>
      <c r="E12" s="341" t="s">
        <v>61</v>
      </c>
      <c r="F12" s="343"/>
      <c r="G12" s="341" t="s">
        <v>66</v>
      </c>
      <c r="H12" s="342"/>
      <c r="I12" s="342"/>
      <c r="J12" s="342"/>
      <c r="K12" s="114"/>
      <c r="L12" s="344" t="s">
        <v>95</v>
      </c>
      <c r="M12" s="344"/>
      <c r="N12" s="344"/>
      <c r="O12" s="344"/>
      <c r="P12" s="344"/>
      <c r="Q12" s="344"/>
    </row>
    <row r="13" spans="1:20" s="34" customFormat="1" ht="38.25" x14ac:dyDescent="0.2">
      <c r="A13" s="95" t="s">
        <v>118</v>
      </c>
      <c r="B13" s="95" t="s">
        <v>117</v>
      </c>
      <c r="C13" s="95" t="s">
        <v>119</v>
      </c>
      <c r="D13" s="43" t="s">
        <v>166</v>
      </c>
      <c r="E13" s="43" t="s">
        <v>115</v>
      </c>
      <c r="F13" s="116" t="s">
        <v>116</v>
      </c>
      <c r="G13" s="116" t="s">
        <v>57</v>
      </c>
      <c r="H13" s="116"/>
      <c r="I13" s="116" t="s">
        <v>100</v>
      </c>
      <c r="J13" s="116" t="s">
        <v>111</v>
      </c>
      <c r="K13" s="114"/>
      <c r="L13" s="257" t="s">
        <v>62</v>
      </c>
      <c r="M13" s="260" t="s">
        <v>63</v>
      </c>
      <c r="N13" s="260" t="s">
        <v>64</v>
      </c>
      <c r="O13" s="260" t="s">
        <v>38</v>
      </c>
      <c r="P13" s="260" t="s">
        <v>59</v>
      </c>
      <c r="Q13" s="260" t="s">
        <v>14</v>
      </c>
    </row>
    <row r="14" spans="1:20" s="20" customFormat="1" ht="20.25" customHeight="1" x14ac:dyDescent="0.2">
      <c r="A14" s="88" t="s">
        <v>33</v>
      </c>
      <c r="B14" s="191"/>
      <c r="C14" s="191"/>
      <c r="D14" s="36">
        <f>B14+C14</f>
        <v>0</v>
      </c>
      <c r="E14" s="192"/>
      <c r="F14" s="170" t="str">
        <f>IF(G$10="","",IF(D14=0,"",G$10/12*B$10))</f>
        <v/>
      </c>
      <c r="G14" s="119"/>
      <c r="H14" s="119"/>
      <c r="I14" s="119"/>
      <c r="J14" s="119"/>
      <c r="K14" s="345"/>
      <c r="L14" s="263"/>
      <c r="M14" s="360"/>
      <c r="N14" s="263"/>
      <c r="O14" s="264"/>
      <c r="P14" s="264"/>
      <c r="Q14" s="264"/>
    </row>
    <row r="15" spans="1:20" s="20" customFormat="1" ht="20.25" customHeight="1" x14ac:dyDescent="0.2">
      <c r="A15" s="88" t="s">
        <v>32</v>
      </c>
      <c r="B15" s="191"/>
      <c r="C15" s="191"/>
      <c r="D15" s="89">
        <f t="shared" ref="D15:D25" si="0">B15+C15</f>
        <v>0</v>
      </c>
      <c r="E15" s="192"/>
      <c r="F15" s="171" t="str">
        <f t="shared" ref="F15:F25" si="1">IF(G$10="","",IF(D15=0,"",G$10/12*B$10))</f>
        <v/>
      </c>
      <c r="G15" s="119"/>
      <c r="H15" s="119"/>
      <c r="I15" s="119"/>
      <c r="J15" s="119"/>
      <c r="K15" s="345"/>
      <c r="L15" s="263"/>
      <c r="M15" s="361"/>
      <c r="N15" s="263"/>
      <c r="O15" s="264"/>
      <c r="P15" s="264"/>
      <c r="Q15" s="264"/>
    </row>
    <row r="16" spans="1:20" s="20" customFormat="1" ht="20.25" customHeight="1" x14ac:dyDescent="0.2">
      <c r="A16" s="88" t="s">
        <v>31</v>
      </c>
      <c r="B16" s="191"/>
      <c r="C16" s="191"/>
      <c r="D16" s="89">
        <f t="shared" si="0"/>
        <v>0</v>
      </c>
      <c r="E16" s="192"/>
      <c r="F16" s="171" t="str">
        <f t="shared" si="1"/>
        <v/>
      </c>
      <c r="G16" s="119"/>
      <c r="H16" s="119"/>
      <c r="I16" s="119"/>
      <c r="J16" s="119"/>
      <c r="K16" s="345"/>
      <c r="L16" s="263"/>
      <c r="M16" s="361"/>
      <c r="N16" s="263"/>
      <c r="O16" s="264"/>
      <c r="P16" s="264"/>
      <c r="Q16" s="264"/>
    </row>
    <row r="17" spans="1:28" s="20" customFormat="1" ht="20.25" customHeight="1" x14ac:dyDescent="0.2">
      <c r="A17" s="88" t="s">
        <v>30</v>
      </c>
      <c r="B17" s="191"/>
      <c r="C17" s="191"/>
      <c r="D17" s="89">
        <f t="shared" si="0"/>
        <v>0</v>
      </c>
      <c r="E17" s="192"/>
      <c r="F17" s="171" t="str">
        <f t="shared" si="1"/>
        <v/>
      </c>
      <c r="G17" s="119"/>
      <c r="H17" s="119"/>
      <c r="I17" s="119"/>
      <c r="J17" s="119"/>
      <c r="K17" s="345"/>
      <c r="L17" s="263"/>
      <c r="M17" s="361"/>
      <c r="N17" s="263"/>
      <c r="O17" s="264"/>
      <c r="P17" s="264"/>
      <c r="Q17" s="264"/>
    </row>
    <row r="18" spans="1:28" s="20" customFormat="1" ht="20.25" customHeight="1" x14ac:dyDescent="0.2">
      <c r="A18" s="88" t="s">
        <v>29</v>
      </c>
      <c r="B18" s="191"/>
      <c r="C18" s="191"/>
      <c r="D18" s="89">
        <f t="shared" si="0"/>
        <v>0</v>
      </c>
      <c r="E18" s="192"/>
      <c r="F18" s="171" t="str">
        <f t="shared" si="1"/>
        <v/>
      </c>
      <c r="G18" s="119"/>
      <c r="H18" s="119"/>
      <c r="I18" s="119"/>
      <c r="J18" s="119"/>
      <c r="K18" s="345"/>
      <c r="L18" s="263"/>
      <c r="M18" s="361"/>
      <c r="N18" s="263"/>
      <c r="O18" s="264"/>
      <c r="P18" s="264"/>
      <c r="Q18" s="264"/>
    </row>
    <row r="19" spans="1:28" s="20" customFormat="1" ht="20.25" customHeight="1" x14ac:dyDescent="0.2">
      <c r="A19" s="88" t="s">
        <v>28</v>
      </c>
      <c r="B19" s="191"/>
      <c r="C19" s="191"/>
      <c r="D19" s="89">
        <f t="shared" si="0"/>
        <v>0</v>
      </c>
      <c r="E19" s="192"/>
      <c r="F19" s="171" t="str">
        <f t="shared" si="1"/>
        <v/>
      </c>
      <c r="G19" s="119"/>
      <c r="H19" s="119"/>
      <c r="I19" s="119"/>
      <c r="J19" s="119"/>
      <c r="K19" s="345"/>
      <c r="L19" s="263"/>
      <c r="M19" s="361"/>
      <c r="N19" s="263"/>
      <c r="O19" s="264"/>
      <c r="P19" s="264"/>
      <c r="Q19" s="264"/>
    </row>
    <row r="20" spans="1:28" s="20" customFormat="1" ht="20.25" customHeight="1" x14ac:dyDescent="0.2">
      <c r="A20" s="88" t="s">
        <v>27</v>
      </c>
      <c r="B20" s="191"/>
      <c r="C20" s="191"/>
      <c r="D20" s="89">
        <f t="shared" si="0"/>
        <v>0</v>
      </c>
      <c r="E20" s="192"/>
      <c r="F20" s="171" t="str">
        <f t="shared" si="1"/>
        <v/>
      </c>
      <c r="G20" s="119"/>
      <c r="H20" s="119"/>
      <c r="I20" s="119"/>
      <c r="J20" s="119"/>
      <c r="K20" s="345"/>
      <c r="L20" s="263"/>
      <c r="M20" s="361"/>
      <c r="N20" s="263"/>
      <c r="O20" s="264"/>
      <c r="P20" s="264"/>
      <c r="Q20" s="264"/>
    </row>
    <row r="21" spans="1:28" s="20" customFormat="1" ht="20.25" customHeight="1" x14ac:dyDescent="0.2">
      <c r="A21" s="88" t="s">
        <v>26</v>
      </c>
      <c r="B21" s="191"/>
      <c r="C21" s="191"/>
      <c r="D21" s="89">
        <f t="shared" si="0"/>
        <v>0</v>
      </c>
      <c r="E21" s="192"/>
      <c r="F21" s="171" t="str">
        <f t="shared" si="1"/>
        <v/>
      </c>
      <c r="G21" s="119"/>
      <c r="H21" s="119"/>
      <c r="I21" s="119"/>
      <c r="J21" s="119"/>
      <c r="K21" s="345"/>
      <c r="L21" s="263"/>
      <c r="M21" s="361"/>
      <c r="N21" s="263"/>
      <c r="O21" s="264"/>
      <c r="P21" s="264"/>
      <c r="Q21" s="264"/>
    </row>
    <row r="22" spans="1:28" s="20" customFormat="1" ht="20.25" customHeight="1" x14ac:dyDescent="0.2">
      <c r="A22" s="88" t="s">
        <v>25</v>
      </c>
      <c r="B22" s="191"/>
      <c r="C22" s="191"/>
      <c r="D22" s="89">
        <f t="shared" si="0"/>
        <v>0</v>
      </c>
      <c r="E22" s="192"/>
      <c r="F22" s="171" t="str">
        <f t="shared" si="1"/>
        <v/>
      </c>
      <c r="G22" s="119"/>
      <c r="H22" s="119"/>
      <c r="I22" s="119"/>
      <c r="J22" s="119"/>
      <c r="K22" s="345"/>
      <c r="L22" s="263"/>
      <c r="M22" s="361"/>
      <c r="N22" s="263"/>
      <c r="O22" s="264"/>
      <c r="P22" s="264"/>
      <c r="Q22" s="264"/>
    </row>
    <row r="23" spans="1:28" s="20" customFormat="1" ht="20.25" customHeight="1" x14ac:dyDescent="0.2">
      <c r="A23" s="88" t="s">
        <v>24</v>
      </c>
      <c r="B23" s="191"/>
      <c r="C23" s="191"/>
      <c r="D23" s="89">
        <f t="shared" si="0"/>
        <v>0</v>
      </c>
      <c r="E23" s="192"/>
      <c r="F23" s="171" t="str">
        <f t="shared" si="1"/>
        <v/>
      </c>
      <c r="G23" s="119"/>
      <c r="H23" s="119"/>
      <c r="I23" s="119"/>
      <c r="J23" s="119"/>
      <c r="K23" s="345"/>
      <c r="L23" s="263"/>
      <c r="M23" s="361"/>
      <c r="N23" s="263"/>
      <c r="O23" s="264"/>
      <c r="P23" s="264"/>
      <c r="Q23" s="264"/>
    </row>
    <row r="24" spans="1:28" s="20" customFormat="1" ht="20.25" customHeight="1" x14ac:dyDescent="0.2">
      <c r="A24" s="88" t="s">
        <v>23</v>
      </c>
      <c r="B24" s="191"/>
      <c r="C24" s="191"/>
      <c r="D24" s="89">
        <f t="shared" si="0"/>
        <v>0</v>
      </c>
      <c r="E24" s="192"/>
      <c r="F24" s="171" t="str">
        <f t="shared" si="1"/>
        <v/>
      </c>
      <c r="G24" s="119"/>
      <c r="H24" s="119"/>
      <c r="I24" s="119"/>
      <c r="J24" s="119"/>
      <c r="K24" s="345"/>
      <c r="L24" s="263"/>
      <c r="M24" s="361"/>
      <c r="N24" s="263"/>
      <c r="O24" s="264"/>
      <c r="P24" s="264"/>
      <c r="Q24" s="264"/>
    </row>
    <row r="25" spans="1:28" s="20" customFormat="1" ht="20.25" customHeight="1" x14ac:dyDescent="0.2">
      <c r="A25" s="88" t="s">
        <v>22</v>
      </c>
      <c r="B25" s="191"/>
      <c r="C25" s="191"/>
      <c r="D25" s="89">
        <f t="shared" si="0"/>
        <v>0</v>
      </c>
      <c r="E25" s="192"/>
      <c r="F25" s="172" t="str">
        <f t="shared" si="1"/>
        <v/>
      </c>
      <c r="G25" s="120"/>
      <c r="H25" s="120"/>
      <c r="I25" s="120"/>
      <c r="J25" s="120"/>
      <c r="K25" s="345"/>
      <c r="L25" s="263"/>
      <c r="M25" s="362"/>
      <c r="N25" s="263"/>
      <c r="O25" s="264"/>
      <c r="P25" s="264"/>
      <c r="Q25" s="264"/>
      <c r="R25" s="42"/>
    </row>
    <row r="26" spans="1:28" s="20" customFormat="1" ht="20.25" customHeight="1" x14ac:dyDescent="0.2">
      <c r="A26" s="38" t="s">
        <v>58</v>
      </c>
      <c r="B26" s="39">
        <f>SUM(B14:B25)</f>
        <v>0</v>
      </c>
      <c r="C26" s="39">
        <f t="shared" ref="C26:F26" si="2">SUM(C14:C25)</f>
        <v>0</v>
      </c>
      <c r="D26" s="39">
        <f t="shared" si="2"/>
        <v>0</v>
      </c>
      <c r="E26" s="68">
        <f>SUM(E14:E25)</f>
        <v>0</v>
      </c>
      <c r="F26" s="68">
        <f t="shared" si="2"/>
        <v>0</v>
      </c>
      <c r="G26" s="37" t="e">
        <f>IF(J26*E26&gt;D26,D26,J26*E26)</f>
        <v>#VALUE!</v>
      </c>
      <c r="H26" s="37"/>
      <c r="I26" s="39" t="e">
        <f>D26-G26</f>
        <v>#VALUE!</v>
      </c>
      <c r="J26" s="91" t="str">
        <f>IF(D26&gt;0,IF(D26&gt;COUNT(B14:B25)/12*100000*B10,COUNT(B14:B25)/12*100000*B10/F26,D26/F26),"")</f>
        <v/>
      </c>
      <c r="K26" s="115"/>
      <c r="L26" s="35"/>
      <c r="M26" s="35"/>
      <c r="N26" s="35"/>
      <c r="O26" s="265">
        <f>SUM(O14:O25)</f>
        <v>0</v>
      </c>
      <c r="P26" s="265">
        <f>SUM(P14:P25)</f>
        <v>0</v>
      </c>
      <c r="Q26" s="19"/>
      <c r="R26" s="42"/>
      <c r="S26" s="111"/>
    </row>
    <row r="27" spans="1:28" s="17" customFormat="1" x14ac:dyDescent="0.2">
      <c r="H27" s="77"/>
      <c r="K27" s="77"/>
      <c r="S27" s="52"/>
      <c r="T27" s="52"/>
      <c r="U27" s="52"/>
    </row>
    <row r="28" spans="1:28" ht="16.5" customHeight="1" x14ac:dyDescent="0.2">
      <c r="A28" s="102" t="s">
        <v>121</v>
      </c>
      <c r="B28" s="103"/>
      <c r="C28" s="103"/>
      <c r="D28" s="103"/>
      <c r="E28" s="103"/>
      <c r="F28" s="103"/>
      <c r="G28" s="103"/>
      <c r="H28" s="103"/>
      <c r="I28" s="103"/>
      <c r="J28" s="103"/>
      <c r="K28" s="103"/>
      <c r="L28" s="99"/>
      <c r="M28" s="99"/>
      <c r="N28" s="99"/>
      <c r="O28" s="77"/>
      <c r="P28" s="77"/>
      <c r="Q28" s="77"/>
      <c r="R28" s="77"/>
      <c r="S28" s="77"/>
      <c r="T28" s="77"/>
      <c r="U28" s="77"/>
      <c r="V28" s="77"/>
      <c r="W28" s="77"/>
      <c r="X28" s="77"/>
      <c r="Y28" s="17"/>
      <c r="Z28" s="17"/>
      <c r="AA28" s="17"/>
      <c r="AB28" s="17"/>
    </row>
    <row r="29" spans="1:28" s="76" customFormat="1" x14ac:dyDescent="0.2">
      <c r="A29" s="139" t="s">
        <v>19</v>
      </c>
      <c r="B29" s="140" t="str">
        <f>B$3</f>
        <v>Nom du bénéficiaire</v>
      </c>
      <c r="C29" s="139" t="str">
        <f>"DDP"&amp;B$6&amp;"_PERSO_"&amp;B8</f>
        <v>DDP1_PERSO_</v>
      </c>
      <c r="D29" s="141">
        <f>J$9</f>
        <v>0</v>
      </c>
      <c r="E29" s="142">
        <f>T9</f>
        <v>30</v>
      </c>
      <c r="F29" s="141">
        <f>J$9</f>
        <v>0</v>
      </c>
      <c r="G29" s="143" t="s">
        <v>101</v>
      </c>
      <c r="H29" s="143"/>
      <c r="I29" s="144">
        <f>D26</f>
        <v>0</v>
      </c>
      <c r="J29" s="144" t="e">
        <f>I26</f>
        <v>#VALUE!</v>
      </c>
      <c r="K29" s="75"/>
      <c r="L29" s="74"/>
      <c r="M29" s="82"/>
      <c r="N29" s="71"/>
      <c r="O29" s="70"/>
      <c r="P29" s="70"/>
      <c r="Q29" s="70"/>
      <c r="R29" s="71"/>
      <c r="S29" s="117"/>
      <c r="T29" s="117" t="e">
        <f>G26</f>
        <v>#VALUE!</v>
      </c>
      <c r="U29" s="71"/>
      <c r="V29" s="71"/>
      <c r="W29" s="71"/>
    </row>
    <row r="31" spans="1:28" s="80" customFormat="1" ht="40.5" customHeight="1" x14ac:dyDescent="0.2">
      <c r="A31" s="101" t="s">
        <v>86</v>
      </c>
      <c r="B31" s="347"/>
      <c r="C31" s="348"/>
      <c r="D31" s="349"/>
      <c r="E31" s="350" t="s">
        <v>87</v>
      </c>
      <c r="F31" s="351"/>
      <c r="G31" s="347"/>
      <c r="H31" s="348"/>
      <c r="I31" s="348"/>
      <c r="J31" s="349"/>
      <c r="K31" s="73"/>
      <c r="N31" s="85"/>
    </row>
    <row r="32" spans="1:28" s="80" customFormat="1" ht="40.5" customHeight="1" x14ac:dyDescent="0.2">
      <c r="A32" s="101" t="s">
        <v>104</v>
      </c>
      <c r="B32" s="186"/>
      <c r="C32" s="187"/>
      <c r="D32" s="188"/>
      <c r="E32" s="134" t="s">
        <v>88</v>
      </c>
      <c r="F32" s="69" t="s">
        <v>102</v>
      </c>
      <c r="G32" s="189"/>
      <c r="H32" s="136"/>
      <c r="I32" s="135" t="s">
        <v>103</v>
      </c>
      <c r="J32" s="190"/>
      <c r="K32" s="72"/>
      <c r="N32" s="85"/>
      <c r="S32" s="1">
        <f>MONTH(G32)</f>
        <v>1</v>
      </c>
      <c r="T32" s="123">
        <f>IF(S32=2,G32+27,IF(OR(S32=1,S32=3,S32=5,S32=7,S32=8,S32=10,S32=12),G32+30,G32+29))</f>
        <v>30</v>
      </c>
    </row>
    <row r="33" spans="1:18" s="80" customFormat="1" ht="40.5" customHeight="1" x14ac:dyDescent="0.2">
      <c r="A33" s="101" t="s">
        <v>96</v>
      </c>
      <c r="B33" s="352"/>
      <c r="C33" s="348"/>
      <c r="D33" s="349"/>
      <c r="E33" s="350" t="s">
        <v>97</v>
      </c>
      <c r="F33" s="351"/>
      <c r="G33" s="347"/>
      <c r="H33" s="348"/>
      <c r="I33" s="348"/>
      <c r="J33" s="349"/>
      <c r="K33" s="73"/>
      <c r="N33" s="85"/>
    </row>
    <row r="34" spans="1:18" s="94" customFormat="1" ht="9.75" customHeight="1" x14ac:dyDescent="0.2">
      <c r="A34" s="92"/>
      <c r="B34" s="92"/>
      <c r="C34" s="92"/>
      <c r="D34" s="93"/>
      <c r="E34" s="85"/>
      <c r="F34" s="85"/>
      <c r="G34" s="85"/>
      <c r="H34" s="85"/>
      <c r="I34" s="85"/>
      <c r="J34" s="85"/>
      <c r="K34" s="85"/>
      <c r="L34" s="85"/>
      <c r="M34" s="85"/>
      <c r="N34" s="85"/>
      <c r="O34" s="85"/>
    </row>
    <row r="35" spans="1:18" s="80" customFormat="1" ht="20.25" customHeight="1" x14ac:dyDescent="0.2">
      <c r="A35" s="81"/>
      <c r="B35" s="341" t="s">
        <v>60</v>
      </c>
      <c r="C35" s="342"/>
      <c r="D35" s="343"/>
      <c r="E35" s="341" t="s">
        <v>61</v>
      </c>
      <c r="F35" s="343"/>
      <c r="G35" s="341" t="s">
        <v>66</v>
      </c>
      <c r="H35" s="342"/>
      <c r="I35" s="342"/>
      <c r="J35" s="342"/>
      <c r="K35" s="114"/>
      <c r="L35" s="344" t="s">
        <v>95</v>
      </c>
      <c r="M35" s="344"/>
      <c r="N35" s="344"/>
      <c r="O35" s="344"/>
      <c r="P35" s="344"/>
      <c r="Q35" s="344"/>
    </row>
    <row r="36" spans="1:18" s="86" customFormat="1" ht="38.25" x14ac:dyDescent="0.2">
      <c r="A36" s="95" t="s">
        <v>118</v>
      </c>
      <c r="B36" s="95" t="s">
        <v>117</v>
      </c>
      <c r="C36" s="95" t="s">
        <v>119</v>
      </c>
      <c r="D36" s="95" t="s">
        <v>166</v>
      </c>
      <c r="E36" s="95" t="s">
        <v>115</v>
      </c>
      <c r="F36" s="116" t="s">
        <v>116</v>
      </c>
      <c r="G36" s="116" t="s">
        <v>57</v>
      </c>
      <c r="H36" s="116"/>
      <c r="I36" s="116" t="s">
        <v>100</v>
      </c>
      <c r="J36" s="116" t="s">
        <v>111</v>
      </c>
      <c r="K36" s="114"/>
      <c r="L36" s="257" t="s">
        <v>62</v>
      </c>
      <c r="M36" s="257" t="s">
        <v>63</v>
      </c>
      <c r="N36" s="257" t="s">
        <v>64</v>
      </c>
      <c r="O36" s="260" t="s">
        <v>38</v>
      </c>
      <c r="P36" s="260" t="s">
        <v>59</v>
      </c>
      <c r="Q36" s="260" t="s">
        <v>14</v>
      </c>
    </row>
    <row r="37" spans="1:18" s="80" customFormat="1" ht="20.25" customHeight="1" x14ac:dyDescent="0.2">
      <c r="A37" s="88" t="s">
        <v>33</v>
      </c>
      <c r="B37" s="191"/>
      <c r="C37" s="191"/>
      <c r="D37" s="89">
        <f>B37+C37</f>
        <v>0</v>
      </c>
      <c r="E37" s="192"/>
      <c r="F37" s="170" t="str">
        <f>IF($G$33="","",IF(D37=0,"",$G$33/12*$B$33))</f>
        <v/>
      </c>
      <c r="G37" s="119"/>
      <c r="H37" s="119"/>
      <c r="I37" s="119"/>
      <c r="J37" s="119"/>
      <c r="K37" s="345"/>
      <c r="L37" s="263"/>
      <c r="M37" s="346"/>
      <c r="N37" s="263"/>
      <c r="O37" s="264"/>
      <c r="P37" s="264"/>
      <c r="Q37" s="264"/>
    </row>
    <row r="38" spans="1:18" s="80" customFormat="1" ht="20.25" customHeight="1" x14ac:dyDescent="0.2">
      <c r="A38" s="88" t="s">
        <v>32</v>
      </c>
      <c r="B38" s="191"/>
      <c r="C38" s="191"/>
      <c r="D38" s="89">
        <f t="shared" ref="D38:D48" si="3">B38+C38</f>
        <v>0</v>
      </c>
      <c r="E38" s="192"/>
      <c r="F38" s="171" t="str">
        <f t="shared" ref="F38:F48" si="4">IF($G$33="","",IF(D38=0,"",$G$33/12*$B$33))</f>
        <v/>
      </c>
      <c r="G38" s="119"/>
      <c r="H38" s="119"/>
      <c r="I38" s="119"/>
      <c r="J38" s="119"/>
      <c r="K38" s="345"/>
      <c r="L38" s="263"/>
      <c r="M38" s="346"/>
      <c r="N38" s="263"/>
      <c r="O38" s="264"/>
      <c r="P38" s="264"/>
      <c r="Q38" s="264"/>
    </row>
    <row r="39" spans="1:18" s="80" customFormat="1" ht="20.25" customHeight="1" x14ac:dyDescent="0.2">
      <c r="A39" s="88" t="s">
        <v>31</v>
      </c>
      <c r="B39" s="191"/>
      <c r="C39" s="191"/>
      <c r="D39" s="89">
        <f t="shared" si="3"/>
        <v>0</v>
      </c>
      <c r="E39" s="192"/>
      <c r="F39" s="171" t="str">
        <f t="shared" si="4"/>
        <v/>
      </c>
      <c r="G39" s="119"/>
      <c r="H39" s="119"/>
      <c r="I39" s="119"/>
      <c r="J39" s="119"/>
      <c r="K39" s="345"/>
      <c r="L39" s="263"/>
      <c r="M39" s="346"/>
      <c r="N39" s="263"/>
      <c r="O39" s="264"/>
      <c r="P39" s="264"/>
      <c r="Q39" s="264"/>
    </row>
    <row r="40" spans="1:18" s="80" customFormat="1" ht="20.25" customHeight="1" x14ac:dyDescent="0.2">
      <c r="A40" s="88" t="s">
        <v>30</v>
      </c>
      <c r="B40" s="191"/>
      <c r="C40" s="191"/>
      <c r="D40" s="89">
        <f t="shared" si="3"/>
        <v>0</v>
      </c>
      <c r="E40" s="192"/>
      <c r="F40" s="171" t="str">
        <f t="shared" si="4"/>
        <v/>
      </c>
      <c r="G40" s="119"/>
      <c r="H40" s="119"/>
      <c r="I40" s="119"/>
      <c r="J40" s="119"/>
      <c r="K40" s="345"/>
      <c r="L40" s="263"/>
      <c r="M40" s="346"/>
      <c r="N40" s="263"/>
      <c r="O40" s="264"/>
      <c r="P40" s="264"/>
      <c r="Q40" s="264"/>
    </row>
    <row r="41" spans="1:18" s="80" customFormat="1" ht="20.25" customHeight="1" x14ac:dyDescent="0.2">
      <c r="A41" s="88" t="s">
        <v>29</v>
      </c>
      <c r="B41" s="191"/>
      <c r="C41" s="191"/>
      <c r="D41" s="89">
        <f t="shared" si="3"/>
        <v>0</v>
      </c>
      <c r="E41" s="192"/>
      <c r="F41" s="171" t="str">
        <f t="shared" si="4"/>
        <v/>
      </c>
      <c r="G41" s="119"/>
      <c r="H41" s="119"/>
      <c r="I41" s="119"/>
      <c r="J41" s="119"/>
      <c r="K41" s="345"/>
      <c r="L41" s="263"/>
      <c r="M41" s="346"/>
      <c r="N41" s="263"/>
      <c r="O41" s="264"/>
      <c r="P41" s="264"/>
      <c r="Q41" s="264"/>
    </row>
    <row r="42" spans="1:18" s="80" customFormat="1" ht="20.25" customHeight="1" x14ac:dyDescent="0.2">
      <c r="A42" s="88" t="s">
        <v>28</v>
      </c>
      <c r="B42" s="191"/>
      <c r="C42" s="191"/>
      <c r="D42" s="89">
        <f t="shared" si="3"/>
        <v>0</v>
      </c>
      <c r="E42" s="192"/>
      <c r="F42" s="171" t="str">
        <f t="shared" si="4"/>
        <v/>
      </c>
      <c r="G42" s="119"/>
      <c r="H42" s="119"/>
      <c r="I42" s="119"/>
      <c r="J42" s="119"/>
      <c r="K42" s="345"/>
      <c r="L42" s="263"/>
      <c r="M42" s="346"/>
      <c r="N42" s="263"/>
      <c r="O42" s="264"/>
      <c r="P42" s="264"/>
      <c r="Q42" s="264"/>
    </row>
    <row r="43" spans="1:18" s="80" customFormat="1" ht="20.25" customHeight="1" x14ac:dyDescent="0.2">
      <c r="A43" s="88" t="s">
        <v>27</v>
      </c>
      <c r="B43" s="191"/>
      <c r="C43" s="191"/>
      <c r="D43" s="89">
        <f t="shared" si="3"/>
        <v>0</v>
      </c>
      <c r="E43" s="192"/>
      <c r="F43" s="171" t="str">
        <f t="shared" si="4"/>
        <v/>
      </c>
      <c r="G43" s="119"/>
      <c r="H43" s="119"/>
      <c r="I43" s="119"/>
      <c r="J43" s="119"/>
      <c r="K43" s="345"/>
      <c r="L43" s="263"/>
      <c r="M43" s="346"/>
      <c r="N43" s="263"/>
      <c r="O43" s="264"/>
      <c r="P43" s="264"/>
      <c r="Q43" s="264"/>
    </row>
    <row r="44" spans="1:18" s="80" customFormat="1" ht="20.25" customHeight="1" x14ac:dyDescent="0.2">
      <c r="A44" s="88" t="s">
        <v>26</v>
      </c>
      <c r="B44" s="191"/>
      <c r="C44" s="191"/>
      <c r="D44" s="89">
        <f t="shared" si="3"/>
        <v>0</v>
      </c>
      <c r="E44" s="192">
        <v>0</v>
      </c>
      <c r="F44" s="171" t="str">
        <f t="shared" si="4"/>
        <v/>
      </c>
      <c r="G44" s="119"/>
      <c r="H44" s="119"/>
      <c r="I44" s="119"/>
      <c r="J44" s="119"/>
      <c r="K44" s="345"/>
      <c r="L44" s="263"/>
      <c r="M44" s="346"/>
      <c r="N44" s="263"/>
      <c r="O44" s="264"/>
      <c r="P44" s="264"/>
      <c r="Q44" s="264"/>
    </row>
    <row r="45" spans="1:18" s="80" customFormat="1" ht="20.25" customHeight="1" x14ac:dyDescent="0.2">
      <c r="A45" s="88" t="s">
        <v>25</v>
      </c>
      <c r="B45" s="191"/>
      <c r="C45" s="191"/>
      <c r="D45" s="89">
        <f t="shared" si="3"/>
        <v>0</v>
      </c>
      <c r="E45" s="192">
        <v>0</v>
      </c>
      <c r="F45" s="171" t="str">
        <f t="shared" si="4"/>
        <v/>
      </c>
      <c r="G45" s="119"/>
      <c r="H45" s="119"/>
      <c r="I45" s="119"/>
      <c r="J45" s="119"/>
      <c r="K45" s="345"/>
      <c r="L45" s="263"/>
      <c r="M45" s="346"/>
      <c r="N45" s="263"/>
      <c r="O45" s="264"/>
      <c r="P45" s="264"/>
      <c r="Q45" s="264"/>
    </row>
    <row r="46" spans="1:18" s="80" customFormat="1" ht="20.25" customHeight="1" x14ac:dyDescent="0.2">
      <c r="A46" s="88" t="s">
        <v>24</v>
      </c>
      <c r="B46" s="191"/>
      <c r="C46" s="191"/>
      <c r="D46" s="89">
        <f t="shared" si="3"/>
        <v>0</v>
      </c>
      <c r="E46" s="192"/>
      <c r="F46" s="171" t="str">
        <f t="shared" si="4"/>
        <v/>
      </c>
      <c r="G46" s="119"/>
      <c r="H46" s="119"/>
      <c r="I46" s="119"/>
      <c r="J46" s="119"/>
      <c r="K46" s="345"/>
      <c r="L46" s="263"/>
      <c r="M46" s="346"/>
      <c r="N46" s="263"/>
      <c r="O46" s="264"/>
      <c r="P46" s="264"/>
      <c r="Q46" s="264"/>
    </row>
    <row r="47" spans="1:18" s="80" customFormat="1" ht="20.25" customHeight="1" x14ac:dyDescent="0.2">
      <c r="A47" s="88" t="s">
        <v>23</v>
      </c>
      <c r="B47" s="191"/>
      <c r="C47" s="191"/>
      <c r="D47" s="89">
        <f t="shared" si="3"/>
        <v>0</v>
      </c>
      <c r="E47" s="192"/>
      <c r="F47" s="171" t="str">
        <f t="shared" si="4"/>
        <v/>
      </c>
      <c r="G47" s="119"/>
      <c r="H47" s="119"/>
      <c r="I47" s="119"/>
      <c r="J47" s="119"/>
      <c r="K47" s="345"/>
      <c r="L47" s="263"/>
      <c r="M47" s="346"/>
      <c r="N47" s="263"/>
      <c r="O47" s="264"/>
      <c r="P47" s="264"/>
      <c r="Q47" s="264"/>
    </row>
    <row r="48" spans="1:18" s="80" customFormat="1" ht="20.25" customHeight="1" x14ac:dyDescent="0.2">
      <c r="A48" s="88" t="s">
        <v>22</v>
      </c>
      <c r="B48" s="191"/>
      <c r="C48" s="191"/>
      <c r="D48" s="89">
        <f t="shared" si="3"/>
        <v>0</v>
      </c>
      <c r="E48" s="192"/>
      <c r="F48" s="172" t="str">
        <f t="shared" si="4"/>
        <v/>
      </c>
      <c r="G48" s="120"/>
      <c r="H48" s="120"/>
      <c r="I48" s="120"/>
      <c r="J48" s="120"/>
      <c r="K48" s="345"/>
      <c r="L48" s="263"/>
      <c r="M48" s="346"/>
      <c r="N48" s="263"/>
      <c r="O48" s="264"/>
      <c r="P48" s="264"/>
      <c r="Q48" s="264"/>
      <c r="R48" s="94"/>
    </row>
    <row r="49" spans="1:23" s="80" customFormat="1" ht="20.25" customHeight="1" x14ac:dyDescent="0.2">
      <c r="A49" s="90" t="s">
        <v>58</v>
      </c>
      <c r="B49" s="91">
        <f>SUM(B37:B48)</f>
        <v>0</v>
      </c>
      <c r="C49" s="91">
        <f t="shared" ref="C49:D49" si="5">SUM(C37:C48)</f>
        <v>0</v>
      </c>
      <c r="D49" s="91">
        <f t="shared" si="5"/>
        <v>0</v>
      </c>
      <c r="E49" s="68">
        <f>SUM(E37:E48)</f>
        <v>0</v>
      </c>
      <c r="F49" s="68">
        <f t="shared" ref="F49" si="6">SUM(F37:F48)</f>
        <v>0</v>
      </c>
      <c r="G49" s="37" t="e">
        <f>IF(J49*E49&gt;D49,D49,J49*E49)</f>
        <v>#VALUE!</v>
      </c>
      <c r="H49" s="37"/>
      <c r="I49" s="91" t="e">
        <f>D49-G49</f>
        <v>#VALUE!</v>
      </c>
      <c r="J49" s="91" t="str">
        <f>IF(D49&gt;0,IF(D49&gt;COUNT(B37:B48)/12*100000*B33,COUNT(B37:B48)/12*100000*B33/F49,D49/F49),"")</f>
        <v/>
      </c>
      <c r="K49" s="115"/>
      <c r="L49" s="87"/>
      <c r="M49" s="87"/>
      <c r="N49" s="87"/>
      <c r="O49" s="265">
        <f>SUM(O37:O48)</f>
        <v>0</v>
      </c>
      <c r="P49" s="265">
        <f>SUM(P37:P48)</f>
        <v>0</v>
      </c>
      <c r="Q49" s="79"/>
      <c r="R49" s="94"/>
      <c r="S49" s="111"/>
    </row>
    <row r="50" spans="1:23" s="77" customFormat="1" x14ac:dyDescent="0.2">
      <c r="S50" s="99"/>
      <c r="T50" s="99"/>
      <c r="U50" s="99"/>
    </row>
    <row r="51" spans="1:23" s="77" customFormat="1" ht="16.5" customHeight="1" x14ac:dyDescent="0.2">
      <c r="A51" s="102" t="s">
        <v>121</v>
      </c>
      <c r="B51" s="103"/>
      <c r="C51" s="103"/>
      <c r="D51" s="103"/>
      <c r="E51" s="103"/>
      <c r="F51" s="103"/>
      <c r="G51" s="103"/>
      <c r="H51" s="103"/>
      <c r="I51" s="103"/>
      <c r="J51" s="103"/>
      <c r="K51" s="103"/>
      <c r="L51" s="99"/>
      <c r="M51" s="99"/>
      <c r="N51" s="99"/>
    </row>
    <row r="52" spans="1:23" s="76" customFormat="1" x14ac:dyDescent="0.2">
      <c r="A52" s="139" t="s">
        <v>19</v>
      </c>
      <c r="B52" s="140" t="str">
        <f>B$3</f>
        <v>Nom du bénéficiaire</v>
      </c>
      <c r="C52" s="139" t="str">
        <f>"DDP"&amp;B$6&amp;"_PERSO_"&amp;B31</f>
        <v>DDP1_PERSO_</v>
      </c>
      <c r="D52" s="141">
        <f>J$9</f>
        <v>0</v>
      </c>
      <c r="E52" s="142">
        <f>T32</f>
        <v>30</v>
      </c>
      <c r="F52" s="141">
        <f>J$9</f>
        <v>0</v>
      </c>
      <c r="G52" s="143" t="s">
        <v>101</v>
      </c>
      <c r="H52" s="143"/>
      <c r="I52" s="144">
        <f>D49</f>
        <v>0</v>
      </c>
      <c r="J52" s="144" t="e">
        <f>I49</f>
        <v>#VALUE!</v>
      </c>
      <c r="K52" s="75"/>
      <c r="L52" s="74"/>
      <c r="M52" s="82"/>
      <c r="N52" s="71"/>
      <c r="O52" s="70"/>
      <c r="P52" s="70"/>
      <c r="Q52" s="70"/>
      <c r="R52" s="71"/>
      <c r="S52" s="117"/>
      <c r="T52" s="117" t="e">
        <f>G49</f>
        <v>#VALUE!</v>
      </c>
      <c r="U52" s="71"/>
      <c r="V52" s="71"/>
      <c r="W52" s="71"/>
    </row>
    <row r="53" spans="1:23" s="77" customFormat="1" x14ac:dyDescent="0.2"/>
    <row r="54" spans="1:23" s="80" customFormat="1" ht="40.5" customHeight="1" x14ac:dyDescent="0.2">
      <c r="A54" s="101" t="s">
        <v>86</v>
      </c>
      <c r="B54" s="347"/>
      <c r="C54" s="348"/>
      <c r="D54" s="349"/>
      <c r="E54" s="350" t="s">
        <v>87</v>
      </c>
      <c r="F54" s="351"/>
      <c r="G54" s="347"/>
      <c r="H54" s="348"/>
      <c r="I54" s="348"/>
      <c r="J54" s="349"/>
      <c r="K54" s="73"/>
      <c r="N54" s="85"/>
    </row>
    <row r="55" spans="1:23" s="80" customFormat="1" ht="40.5" customHeight="1" x14ac:dyDescent="0.2">
      <c r="A55" s="101" t="s">
        <v>104</v>
      </c>
      <c r="B55" s="186"/>
      <c r="C55" s="187"/>
      <c r="D55" s="188"/>
      <c r="E55" s="113" t="s">
        <v>88</v>
      </c>
      <c r="F55" s="69" t="s">
        <v>102</v>
      </c>
      <c r="G55" s="189"/>
      <c r="H55" s="136"/>
      <c r="I55" s="135" t="s">
        <v>103</v>
      </c>
      <c r="J55" s="190"/>
      <c r="K55" s="112"/>
      <c r="N55" s="85"/>
      <c r="S55" s="1">
        <f>MONTH(G55)</f>
        <v>1</v>
      </c>
      <c r="T55" s="123">
        <f>IF(S55=2,G55+27,IF(OR(S55=1,S55=3,S55=5,S55=7,S55=8,S55=10,S55=12),G55+30,G55+29))</f>
        <v>30</v>
      </c>
    </row>
    <row r="56" spans="1:23" s="80" customFormat="1" ht="40.5" customHeight="1" x14ac:dyDescent="0.2">
      <c r="A56" s="101" t="s">
        <v>96</v>
      </c>
      <c r="B56" s="352"/>
      <c r="C56" s="348"/>
      <c r="D56" s="349"/>
      <c r="E56" s="350" t="s">
        <v>97</v>
      </c>
      <c r="F56" s="351"/>
      <c r="G56" s="347"/>
      <c r="H56" s="348"/>
      <c r="I56" s="348"/>
      <c r="J56" s="349"/>
      <c r="K56" s="73"/>
      <c r="N56" s="85"/>
    </row>
    <row r="57" spans="1:23" s="80" customFormat="1" ht="12.75" customHeight="1" x14ac:dyDescent="0.2">
      <c r="A57" s="92"/>
      <c r="B57" s="92"/>
      <c r="C57" s="92"/>
      <c r="D57" s="93"/>
      <c r="E57" s="85"/>
      <c r="F57" s="85"/>
      <c r="G57" s="85"/>
      <c r="H57" s="85"/>
      <c r="I57" s="85"/>
      <c r="J57" s="85"/>
      <c r="K57" s="85"/>
      <c r="L57"/>
      <c r="M57"/>
      <c r="N57"/>
      <c r="O57"/>
      <c r="P57"/>
      <c r="Q57"/>
    </row>
    <row r="58" spans="1:23" s="80" customFormat="1" ht="23.25" customHeight="1" x14ac:dyDescent="0.2">
      <c r="A58" s="81"/>
      <c r="B58" s="341" t="s">
        <v>60</v>
      </c>
      <c r="C58" s="342"/>
      <c r="D58" s="343"/>
      <c r="E58" s="341" t="s">
        <v>61</v>
      </c>
      <c r="F58" s="343"/>
      <c r="G58" s="341" t="s">
        <v>66</v>
      </c>
      <c r="H58" s="342"/>
      <c r="I58" s="342"/>
      <c r="J58" s="342"/>
      <c r="K58" s="114"/>
      <c r="L58" s="344" t="s">
        <v>95</v>
      </c>
      <c r="M58" s="344"/>
      <c r="N58" s="344"/>
      <c r="O58" s="344"/>
      <c r="P58" s="344"/>
      <c r="Q58" s="344"/>
    </row>
    <row r="59" spans="1:23" s="86" customFormat="1" ht="38.25" x14ac:dyDescent="0.2">
      <c r="A59" s="95" t="s">
        <v>118</v>
      </c>
      <c r="B59" s="95" t="s">
        <v>117</v>
      </c>
      <c r="C59" s="95" t="s">
        <v>119</v>
      </c>
      <c r="D59" s="95" t="s">
        <v>166</v>
      </c>
      <c r="E59" s="95" t="s">
        <v>115</v>
      </c>
      <c r="F59" s="116" t="s">
        <v>116</v>
      </c>
      <c r="G59" s="116" t="s">
        <v>57</v>
      </c>
      <c r="H59" s="116"/>
      <c r="I59" s="116" t="s">
        <v>100</v>
      </c>
      <c r="J59" s="116" t="s">
        <v>111</v>
      </c>
      <c r="K59" s="114"/>
      <c r="L59" s="257" t="s">
        <v>62</v>
      </c>
      <c r="M59" s="257" t="s">
        <v>63</v>
      </c>
      <c r="N59" s="257" t="s">
        <v>64</v>
      </c>
      <c r="O59" s="260" t="s">
        <v>38</v>
      </c>
      <c r="P59" s="260" t="s">
        <v>59</v>
      </c>
      <c r="Q59" s="260" t="s">
        <v>14</v>
      </c>
    </row>
    <row r="60" spans="1:23" s="80" customFormat="1" ht="21" customHeight="1" x14ac:dyDescent="0.2">
      <c r="A60" s="88" t="s">
        <v>33</v>
      </c>
      <c r="B60" s="191"/>
      <c r="C60" s="191"/>
      <c r="D60" s="89">
        <f>B60+C60</f>
        <v>0</v>
      </c>
      <c r="E60" s="192"/>
      <c r="F60" s="170" t="str">
        <f>IF($G$56="","",IF(D60=0,"",$G$56/12*$B$56))</f>
        <v/>
      </c>
      <c r="G60" s="119"/>
      <c r="H60" s="119"/>
      <c r="I60" s="119"/>
      <c r="J60" s="119"/>
      <c r="K60" s="345"/>
      <c r="L60" s="263"/>
      <c r="M60" s="346"/>
      <c r="N60" s="263"/>
      <c r="O60" s="264"/>
      <c r="P60" s="264"/>
      <c r="Q60" s="264"/>
    </row>
    <row r="61" spans="1:23" s="80" customFormat="1" ht="21" customHeight="1" x14ac:dyDescent="0.2">
      <c r="A61" s="88" t="s">
        <v>32</v>
      </c>
      <c r="B61" s="191"/>
      <c r="C61" s="191"/>
      <c r="D61" s="89">
        <f t="shared" ref="D61:D71" si="7">B61+C61</f>
        <v>0</v>
      </c>
      <c r="E61" s="192"/>
      <c r="F61" s="171" t="str">
        <f t="shared" ref="F61:F71" si="8">IF($G$56="","",IF(D61=0,"",$G$56/12*$B$56))</f>
        <v/>
      </c>
      <c r="G61" s="119"/>
      <c r="H61" s="119"/>
      <c r="I61" s="119"/>
      <c r="J61" s="119"/>
      <c r="K61" s="345"/>
      <c r="L61" s="263"/>
      <c r="M61" s="346"/>
      <c r="N61" s="263"/>
      <c r="O61" s="264"/>
      <c r="P61" s="264"/>
      <c r="Q61" s="264"/>
    </row>
    <row r="62" spans="1:23" s="80" customFormat="1" ht="21" customHeight="1" x14ac:dyDescent="0.2">
      <c r="A62" s="88" t="s">
        <v>31</v>
      </c>
      <c r="B62" s="191"/>
      <c r="C62" s="191"/>
      <c r="D62" s="89">
        <f t="shared" si="7"/>
        <v>0</v>
      </c>
      <c r="E62" s="192"/>
      <c r="F62" s="171" t="str">
        <f t="shared" si="8"/>
        <v/>
      </c>
      <c r="G62" s="119"/>
      <c r="H62" s="119"/>
      <c r="I62" s="119"/>
      <c r="J62" s="119"/>
      <c r="K62" s="345"/>
      <c r="L62" s="263"/>
      <c r="M62" s="346"/>
      <c r="N62" s="263"/>
      <c r="O62" s="264"/>
      <c r="P62" s="264"/>
      <c r="Q62" s="264"/>
    </row>
    <row r="63" spans="1:23" s="80" customFormat="1" ht="21" customHeight="1" x14ac:dyDescent="0.2">
      <c r="A63" s="88" t="s">
        <v>30</v>
      </c>
      <c r="B63" s="191"/>
      <c r="C63" s="191"/>
      <c r="D63" s="89">
        <f t="shared" si="7"/>
        <v>0</v>
      </c>
      <c r="E63" s="192"/>
      <c r="F63" s="171" t="str">
        <f t="shared" si="8"/>
        <v/>
      </c>
      <c r="G63" s="119"/>
      <c r="H63" s="119"/>
      <c r="I63" s="119"/>
      <c r="J63" s="119"/>
      <c r="K63" s="345"/>
      <c r="L63" s="263"/>
      <c r="M63" s="346"/>
      <c r="N63" s="263"/>
      <c r="O63" s="264"/>
      <c r="P63" s="264"/>
      <c r="Q63" s="264"/>
    </row>
    <row r="64" spans="1:23" s="80" customFormat="1" ht="21" customHeight="1" x14ac:dyDescent="0.2">
      <c r="A64" s="88" t="s">
        <v>29</v>
      </c>
      <c r="B64" s="191"/>
      <c r="C64" s="191"/>
      <c r="D64" s="89">
        <f t="shared" si="7"/>
        <v>0</v>
      </c>
      <c r="E64" s="192"/>
      <c r="F64" s="171" t="str">
        <f t="shared" si="8"/>
        <v/>
      </c>
      <c r="G64" s="119"/>
      <c r="H64" s="119"/>
      <c r="I64" s="119"/>
      <c r="J64" s="119"/>
      <c r="K64" s="345"/>
      <c r="L64" s="263"/>
      <c r="M64" s="346"/>
      <c r="N64" s="263"/>
      <c r="O64" s="264"/>
      <c r="P64" s="264"/>
      <c r="Q64" s="264"/>
    </row>
    <row r="65" spans="1:24" s="80" customFormat="1" ht="21" customHeight="1" x14ac:dyDescent="0.2">
      <c r="A65" s="88" t="s">
        <v>28</v>
      </c>
      <c r="B65" s="191"/>
      <c r="C65" s="191"/>
      <c r="D65" s="89">
        <f t="shared" si="7"/>
        <v>0</v>
      </c>
      <c r="E65" s="192"/>
      <c r="F65" s="171" t="str">
        <f t="shared" si="8"/>
        <v/>
      </c>
      <c r="G65" s="119"/>
      <c r="H65" s="119"/>
      <c r="I65" s="119"/>
      <c r="J65" s="119"/>
      <c r="K65" s="345"/>
      <c r="L65" s="263"/>
      <c r="M65" s="346"/>
      <c r="N65" s="263"/>
      <c r="O65" s="264"/>
      <c r="P65" s="264"/>
      <c r="Q65" s="264"/>
    </row>
    <row r="66" spans="1:24" s="80" customFormat="1" ht="21" customHeight="1" x14ac:dyDescent="0.2">
      <c r="A66" s="88" t="s">
        <v>27</v>
      </c>
      <c r="B66" s="191"/>
      <c r="C66" s="191"/>
      <c r="D66" s="89">
        <f t="shared" si="7"/>
        <v>0</v>
      </c>
      <c r="E66" s="192"/>
      <c r="F66" s="171" t="str">
        <f t="shared" si="8"/>
        <v/>
      </c>
      <c r="G66" s="119"/>
      <c r="H66" s="119"/>
      <c r="I66" s="119"/>
      <c r="J66" s="119"/>
      <c r="K66" s="345"/>
      <c r="L66" s="263"/>
      <c r="M66" s="346"/>
      <c r="N66" s="263"/>
      <c r="O66" s="264"/>
      <c r="P66" s="264"/>
      <c r="Q66" s="264"/>
    </row>
    <row r="67" spans="1:24" s="80" customFormat="1" ht="21" customHeight="1" x14ac:dyDescent="0.2">
      <c r="A67" s="88" t="s">
        <v>26</v>
      </c>
      <c r="B67" s="191"/>
      <c r="C67" s="191"/>
      <c r="D67" s="89">
        <f t="shared" si="7"/>
        <v>0</v>
      </c>
      <c r="E67" s="192"/>
      <c r="F67" s="171" t="str">
        <f t="shared" si="8"/>
        <v/>
      </c>
      <c r="G67" s="119"/>
      <c r="H67" s="119"/>
      <c r="I67" s="119"/>
      <c r="J67" s="119"/>
      <c r="K67" s="345"/>
      <c r="L67" s="263"/>
      <c r="M67" s="346"/>
      <c r="N67" s="263"/>
      <c r="O67" s="264"/>
      <c r="P67" s="264"/>
      <c r="Q67" s="264"/>
      <c r="R67" s="94"/>
    </row>
    <row r="68" spans="1:24" s="80" customFormat="1" ht="21" customHeight="1" x14ac:dyDescent="0.2">
      <c r="A68" s="88" t="s">
        <v>25</v>
      </c>
      <c r="B68" s="191"/>
      <c r="C68" s="191"/>
      <c r="D68" s="89">
        <f t="shared" si="7"/>
        <v>0</v>
      </c>
      <c r="E68" s="192"/>
      <c r="F68" s="171" t="str">
        <f t="shared" si="8"/>
        <v/>
      </c>
      <c r="G68" s="119"/>
      <c r="H68" s="119"/>
      <c r="I68" s="119"/>
      <c r="J68" s="119"/>
      <c r="K68" s="345"/>
      <c r="L68" s="263"/>
      <c r="M68" s="346"/>
      <c r="N68" s="263"/>
      <c r="O68" s="264"/>
      <c r="P68" s="264"/>
      <c r="Q68" s="264"/>
      <c r="R68" s="94"/>
    </row>
    <row r="69" spans="1:24" s="77" customFormat="1" ht="21" customHeight="1" x14ac:dyDescent="0.2">
      <c r="A69" s="88" t="s">
        <v>24</v>
      </c>
      <c r="B69" s="191"/>
      <c r="C69" s="191"/>
      <c r="D69" s="89">
        <f t="shared" si="7"/>
        <v>0</v>
      </c>
      <c r="E69" s="192"/>
      <c r="F69" s="171" t="str">
        <f t="shared" si="8"/>
        <v/>
      </c>
      <c r="G69" s="119"/>
      <c r="H69" s="119"/>
      <c r="I69" s="119"/>
      <c r="J69" s="119"/>
      <c r="K69" s="345"/>
      <c r="L69" s="263"/>
      <c r="M69" s="346"/>
      <c r="N69" s="263"/>
      <c r="O69" s="264"/>
      <c r="P69" s="264"/>
      <c r="Q69" s="264"/>
      <c r="S69" s="99"/>
      <c r="T69" s="99"/>
      <c r="U69" s="99"/>
    </row>
    <row r="70" spans="1:24" s="77" customFormat="1" ht="21" customHeight="1" x14ac:dyDescent="0.2">
      <c r="A70" s="88" t="s">
        <v>23</v>
      </c>
      <c r="B70" s="191"/>
      <c r="C70" s="191"/>
      <c r="D70" s="89">
        <f t="shared" si="7"/>
        <v>0</v>
      </c>
      <c r="E70" s="192"/>
      <c r="F70" s="171" t="str">
        <f t="shared" si="8"/>
        <v/>
      </c>
      <c r="G70" s="119"/>
      <c r="H70" s="119"/>
      <c r="I70" s="119"/>
      <c r="J70" s="119"/>
      <c r="K70" s="345"/>
      <c r="L70" s="263"/>
      <c r="M70" s="346"/>
      <c r="N70" s="263"/>
      <c r="O70" s="264"/>
      <c r="P70" s="264"/>
      <c r="Q70" s="264"/>
    </row>
    <row r="71" spans="1:24" s="76" customFormat="1" ht="21" customHeight="1" x14ac:dyDescent="0.2">
      <c r="A71" s="88" t="s">
        <v>22</v>
      </c>
      <c r="B71" s="191"/>
      <c r="C71" s="191"/>
      <c r="D71" s="89">
        <f t="shared" si="7"/>
        <v>0</v>
      </c>
      <c r="E71" s="192"/>
      <c r="F71" s="172" t="str">
        <f t="shared" si="8"/>
        <v/>
      </c>
      <c r="G71" s="120"/>
      <c r="H71" s="120"/>
      <c r="I71" s="120"/>
      <c r="J71" s="120"/>
      <c r="K71" s="345"/>
      <c r="L71" s="263"/>
      <c r="M71" s="346"/>
      <c r="N71" s="263"/>
      <c r="O71" s="264"/>
      <c r="P71" s="264"/>
      <c r="Q71" s="264"/>
      <c r="R71" s="70"/>
      <c r="S71" s="71"/>
      <c r="T71" s="71"/>
      <c r="U71" s="71"/>
      <c r="V71" s="71"/>
      <c r="W71" s="71"/>
      <c r="X71" s="71"/>
    </row>
    <row r="72" spans="1:24" s="80" customFormat="1" ht="20.25" customHeight="1" x14ac:dyDescent="0.2">
      <c r="A72" s="90" t="s">
        <v>58</v>
      </c>
      <c r="B72" s="91">
        <f>SUM(B60:B71)</f>
        <v>0</v>
      </c>
      <c r="C72" s="91">
        <f t="shared" ref="C72:D72" si="9">SUM(C60:C71)</f>
        <v>0</v>
      </c>
      <c r="D72" s="91">
        <f t="shared" si="9"/>
        <v>0</v>
      </c>
      <c r="E72" s="68">
        <f>SUM(E60:E71)</f>
        <v>0</v>
      </c>
      <c r="F72" s="68">
        <f t="shared" ref="F72" si="10">SUM(F60:F71)</f>
        <v>0</v>
      </c>
      <c r="G72" s="37" t="e">
        <f>IF(J72*E72&gt;D72,D72,J72*E72)</f>
        <v>#VALUE!</v>
      </c>
      <c r="H72" s="37"/>
      <c r="I72" s="91" t="e">
        <f>D72-G72</f>
        <v>#VALUE!</v>
      </c>
      <c r="J72" s="91" t="str">
        <f>IF(D72&gt;0,IF(D72&gt;COUNT(B60:B71)/12*100000*B56,COUNT(B60:B71)/12*100000*B56/F72,D72/F72),"")</f>
        <v/>
      </c>
      <c r="K72" s="115"/>
      <c r="L72" s="87"/>
      <c r="M72" s="87"/>
      <c r="N72" s="87"/>
      <c r="O72" s="265">
        <f>SUM(O60:O71)</f>
        <v>0</v>
      </c>
      <c r="P72" s="265">
        <f>SUM(P60:P71)</f>
        <v>0</v>
      </c>
      <c r="Q72" s="79"/>
      <c r="R72" s="94"/>
      <c r="S72" s="111"/>
    </row>
    <row r="73" spans="1:24" s="77" customFormat="1" x14ac:dyDescent="0.2">
      <c r="S73" s="99"/>
      <c r="T73" s="99"/>
      <c r="U73" s="99"/>
    </row>
    <row r="74" spans="1:24" s="77" customFormat="1" ht="16.5" customHeight="1" x14ac:dyDescent="0.2">
      <c r="A74" s="102" t="s">
        <v>121</v>
      </c>
      <c r="B74" s="103"/>
      <c r="C74" s="103"/>
      <c r="D74" s="103"/>
      <c r="E74" s="103"/>
      <c r="F74" s="103"/>
      <c r="G74" s="103"/>
      <c r="H74" s="103"/>
      <c r="I74" s="103"/>
      <c r="J74" s="103"/>
      <c r="K74" s="103"/>
      <c r="L74" s="99"/>
      <c r="M74" s="99"/>
      <c r="N74" s="99"/>
    </row>
    <row r="75" spans="1:24" s="76" customFormat="1" x14ac:dyDescent="0.2">
      <c r="A75" s="139" t="s">
        <v>19</v>
      </c>
      <c r="B75" s="140" t="str">
        <f>B$3</f>
        <v>Nom du bénéficiaire</v>
      </c>
      <c r="C75" s="139" t="str">
        <f>"DDP"&amp;B$6&amp;"_PERSO_"&amp;B54</f>
        <v>DDP1_PERSO_</v>
      </c>
      <c r="D75" s="141">
        <f>J$9</f>
        <v>0</v>
      </c>
      <c r="E75" s="142">
        <f>T55</f>
        <v>30</v>
      </c>
      <c r="F75" s="141">
        <f>J$9</f>
        <v>0</v>
      </c>
      <c r="G75" s="143" t="s">
        <v>101</v>
      </c>
      <c r="H75" s="143"/>
      <c r="I75" s="144">
        <f>D72</f>
        <v>0</v>
      </c>
      <c r="J75" s="144" t="e">
        <f>I72</f>
        <v>#VALUE!</v>
      </c>
      <c r="K75" s="75"/>
      <c r="L75" s="74"/>
      <c r="M75" s="82"/>
      <c r="N75" s="71"/>
      <c r="O75" s="70"/>
      <c r="P75" s="70"/>
      <c r="Q75" s="70"/>
      <c r="R75" s="71"/>
      <c r="S75" s="117"/>
      <c r="T75" s="117" t="e">
        <f>G72</f>
        <v>#VALUE!</v>
      </c>
      <c r="U75" s="71"/>
      <c r="V75" s="71"/>
      <c r="W75" s="71"/>
    </row>
    <row r="76" spans="1:24" s="94" customFormat="1" ht="13.5" customHeight="1" x14ac:dyDescent="0.2">
      <c r="A76" s="92"/>
      <c r="B76" s="92"/>
      <c r="C76" s="92"/>
      <c r="D76" s="93"/>
      <c r="E76" s="85"/>
      <c r="F76" s="85"/>
      <c r="G76" s="85"/>
      <c r="H76" s="85"/>
      <c r="I76" s="85"/>
      <c r="J76" s="85"/>
      <c r="K76" s="85"/>
      <c r="L76" s="85"/>
      <c r="M76" s="85"/>
      <c r="N76" s="85"/>
      <c r="O76" s="85"/>
    </row>
    <row r="77" spans="1:24" s="80" customFormat="1" ht="40.5" customHeight="1" x14ac:dyDescent="0.2">
      <c r="A77" s="101" t="s">
        <v>86</v>
      </c>
      <c r="B77" s="347"/>
      <c r="C77" s="348"/>
      <c r="D77" s="349"/>
      <c r="E77" s="350" t="s">
        <v>87</v>
      </c>
      <c r="F77" s="351"/>
      <c r="G77" s="347"/>
      <c r="H77" s="348"/>
      <c r="I77" s="348"/>
      <c r="J77" s="349"/>
      <c r="K77" s="73"/>
      <c r="N77" s="85"/>
    </row>
    <row r="78" spans="1:24" s="80" customFormat="1" ht="40.5" customHeight="1" x14ac:dyDescent="0.2">
      <c r="A78" s="101" t="s">
        <v>104</v>
      </c>
      <c r="B78" s="186"/>
      <c r="C78" s="187"/>
      <c r="D78" s="188"/>
      <c r="E78" s="118" t="s">
        <v>88</v>
      </c>
      <c r="F78" s="69" t="s">
        <v>102</v>
      </c>
      <c r="G78" s="189"/>
      <c r="H78" s="136"/>
      <c r="I78" s="135" t="s">
        <v>103</v>
      </c>
      <c r="J78" s="190"/>
      <c r="K78" s="112"/>
      <c r="N78" s="85"/>
      <c r="S78" s="1">
        <f>MONTH(G78)</f>
        <v>1</v>
      </c>
      <c r="T78" s="123">
        <f>IF(S78=2,G78+27,IF(OR(S78=1,S78=3,S78=5,S78=7,S78=8,S78=10,S78=12),G78+30,G78+29))</f>
        <v>30</v>
      </c>
    </row>
    <row r="79" spans="1:24" s="80" customFormat="1" ht="40.5" customHeight="1" x14ac:dyDescent="0.2">
      <c r="A79" s="101" t="s">
        <v>96</v>
      </c>
      <c r="B79" s="352"/>
      <c r="C79" s="348"/>
      <c r="D79" s="349"/>
      <c r="E79" s="350" t="s">
        <v>97</v>
      </c>
      <c r="F79" s="351"/>
      <c r="G79" s="347"/>
      <c r="H79" s="348"/>
      <c r="I79" s="348"/>
      <c r="J79" s="349"/>
      <c r="K79" s="73"/>
      <c r="N79" s="85"/>
    </row>
    <row r="80" spans="1:24" s="94" customFormat="1" ht="20.25" customHeight="1" x14ac:dyDescent="0.2">
      <c r="A80" s="92"/>
      <c r="B80" s="92"/>
      <c r="C80" s="92"/>
      <c r="D80" s="93"/>
      <c r="E80" s="85"/>
      <c r="F80" s="85"/>
      <c r="G80" s="85"/>
      <c r="H80" s="85"/>
      <c r="I80" s="85"/>
      <c r="J80" s="85"/>
      <c r="K80" s="85"/>
      <c r="L80" s="85"/>
      <c r="M80" s="85"/>
      <c r="N80" s="85"/>
      <c r="O80" s="85"/>
    </row>
    <row r="81" spans="1:21" s="80" customFormat="1" ht="23.25" customHeight="1" x14ac:dyDescent="0.2">
      <c r="A81" s="81"/>
      <c r="B81" s="341" t="s">
        <v>60</v>
      </c>
      <c r="C81" s="342"/>
      <c r="D81" s="343"/>
      <c r="E81" s="341" t="s">
        <v>61</v>
      </c>
      <c r="F81" s="343"/>
      <c r="G81" s="341" t="s">
        <v>66</v>
      </c>
      <c r="H81" s="342"/>
      <c r="I81" s="342"/>
      <c r="J81" s="342"/>
      <c r="K81" s="114"/>
      <c r="L81" s="344" t="s">
        <v>95</v>
      </c>
      <c r="M81" s="344"/>
      <c r="N81" s="344"/>
      <c r="O81" s="344"/>
      <c r="P81" s="344"/>
      <c r="Q81" s="344"/>
    </row>
    <row r="82" spans="1:21" s="86" customFormat="1" ht="38.25" x14ac:dyDescent="0.2">
      <c r="A82" s="95" t="s">
        <v>118</v>
      </c>
      <c r="B82" s="95" t="s">
        <v>117</v>
      </c>
      <c r="C82" s="95" t="s">
        <v>119</v>
      </c>
      <c r="D82" s="95" t="s">
        <v>166</v>
      </c>
      <c r="E82" s="95" t="s">
        <v>115</v>
      </c>
      <c r="F82" s="116" t="s">
        <v>116</v>
      </c>
      <c r="G82" s="116" t="s">
        <v>57</v>
      </c>
      <c r="H82" s="116"/>
      <c r="I82" s="116" t="s">
        <v>100</v>
      </c>
      <c r="J82" s="116" t="s">
        <v>111</v>
      </c>
      <c r="K82" s="114"/>
      <c r="L82" s="266" t="s">
        <v>62</v>
      </c>
      <c r="M82" s="266" t="s">
        <v>63</v>
      </c>
      <c r="N82" s="266" t="s">
        <v>64</v>
      </c>
      <c r="O82" s="266" t="s">
        <v>38</v>
      </c>
      <c r="P82" s="266" t="s">
        <v>59</v>
      </c>
      <c r="Q82" s="266" t="s">
        <v>14</v>
      </c>
    </row>
    <row r="83" spans="1:21" s="80" customFormat="1" ht="20.25" customHeight="1" x14ac:dyDescent="0.2">
      <c r="A83" s="88" t="s">
        <v>33</v>
      </c>
      <c r="B83" s="191"/>
      <c r="C83" s="191"/>
      <c r="D83" s="89">
        <f>B83+C83</f>
        <v>0</v>
      </c>
      <c r="E83" s="192"/>
      <c r="F83" s="170" t="str">
        <f>IF($G$79="","",IF(D83=0,"",$G$79/12*$B$79))</f>
        <v/>
      </c>
      <c r="G83" s="119"/>
      <c r="H83" s="119"/>
      <c r="I83" s="119"/>
      <c r="J83" s="119"/>
      <c r="K83" s="345"/>
      <c r="L83" s="263"/>
      <c r="M83" s="346"/>
      <c r="N83" s="263"/>
      <c r="O83" s="264"/>
      <c r="P83" s="264"/>
      <c r="Q83" s="264"/>
    </row>
    <row r="84" spans="1:21" s="80" customFormat="1" ht="20.25" customHeight="1" x14ac:dyDescent="0.2">
      <c r="A84" s="88" t="s">
        <v>32</v>
      </c>
      <c r="B84" s="191"/>
      <c r="C84" s="191"/>
      <c r="D84" s="89">
        <f t="shared" ref="D84:D94" si="11">B84+C84</f>
        <v>0</v>
      </c>
      <c r="E84" s="192"/>
      <c r="F84" s="171" t="str">
        <f t="shared" ref="F84:F94" si="12">IF($G$79="","",IF(D84=0,"",$G$79/12*$B$79))</f>
        <v/>
      </c>
      <c r="G84" s="119"/>
      <c r="H84" s="119"/>
      <c r="I84" s="119"/>
      <c r="J84" s="119"/>
      <c r="K84" s="345"/>
      <c r="L84" s="263"/>
      <c r="M84" s="346"/>
      <c r="N84" s="263"/>
      <c r="O84" s="264"/>
      <c r="P84" s="264"/>
      <c r="Q84" s="264"/>
    </row>
    <row r="85" spans="1:21" s="80" customFormat="1" ht="20.25" customHeight="1" x14ac:dyDescent="0.2">
      <c r="A85" s="88" t="s">
        <v>31</v>
      </c>
      <c r="B85" s="191"/>
      <c r="C85" s="191"/>
      <c r="D85" s="89">
        <f t="shared" si="11"/>
        <v>0</v>
      </c>
      <c r="E85" s="192"/>
      <c r="F85" s="171" t="str">
        <f t="shared" si="12"/>
        <v/>
      </c>
      <c r="G85" s="119"/>
      <c r="H85" s="119"/>
      <c r="I85" s="119"/>
      <c r="J85" s="119"/>
      <c r="K85" s="345"/>
      <c r="L85" s="263"/>
      <c r="M85" s="346"/>
      <c r="N85" s="263"/>
      <c r="O85" s="264"/>
      <c r="P85" s="264"/>
      <c r="Q85" s="264"/>
    </row>
    <row r="86" spans="1:21" s="80" customFormat="1" ht="20.25" customHeight="1" x14ac:dyDescent="0.2">
      <c r="A86" s="88" t="s">
        <v>30</v>
      </c>
      <c r="B86" s="191"/>
      <c r="C86" s="191"/>
      <c r="D86" s="89">
        <f t="shared" si="11"/>
        <v>0</v>
      </c>
      <c r="E86" s="192"/>
      <c r="F86" s="171" t="str">
        <f t="shared" si="12"/>
        <v/>
      </c>
      <c r="G86" s="119"/>
      <c r="H86" s="119"/>
      <c r="I86" s="119"/>
      <c r="J86" s="119"/>
      <c r="K86" s="345"/>
      <c r="L86" s="263"/>
      <c r="M86" s="346"/>
      <c r="N86" s="263"/>
      <c r="O86" s="264"/>
      <c r="P86" s="264"/>
      <c r="Q86" s="264"/>
    </row>
    <row r="87" spans="1:21" s="80" customFormat="1" ht="20.25" customHeight="1" x14ac:dyDescent="0.2">
      <c r="A87" s="88" t="s">
        <v>29</v>
      </c>
      <c r="B87" s="191"/>
      <c r="C87" s="191"/>
      <c r="D87" s="89">
        <f t="shared" si="11"/>
        <v>0</v>
      </c>
      <c r="E87" s="192"/>
      <c r="F87" s="171" t="str">
        <f t="shared" si="12"/>
        <v/>
      </c>
      <c r="G87" s="119"/>
      <c r="H87" s="119"/>
      <c r="I87" s="119"/>
      <c r="J87" s="119"/>
      <c r="K87" s="345"/>
      <c r="L87" s="263"/>
      <c r="M87" s="346"/>
      <c r="N87" s="263"/>
      <c r="O87" s="264"/>
      <c r="P87" s="264"/>
      <c r="Q87" s="264"/>
    </row>
    <row r="88" spans="1:21" s="80" customFormat="1" ht="20.25" customHeight="1" x14ac:dyDescent="0.2">
      <c r="A88" s="88" t="s">
        <v>28</v>
      </c>
      <c r="B88" s="191"/>
      <c r="C88" s="191"/>
      <c r="D88" s="89">
        <f t="shared" si="11"/>
        <v>0</v>
      </c>
      <c r="E88" s="192"/>
      <c r="F88" s="171" t="str">
        <f t="shared" si="12"/>
        <v/>
      </c>
      <c r="G88" s="119"/>
      <c r="H88" s="119"/>
      <c r="I88" s="119"/>
      <c r="J88" s="119"/>
      <c r="K88" s="345"/>
      <c r="L88" s="263"/>
      <c r="M88" s="346"/>
      <c r="N88" s="263"/>
      <c r="O88" s="264"/>
      <c r="P88" s="264"/>
      <c r="Q88" s="264"/>
    </row>
    <row r="89" spans="1:21" s="80" customFormat="1" ht="20.25" customHeight="1" x14ac:dyDescent="0.2">
      <c r="A89" s="88" t="s">
        <v>27</v>
      </c>
      <c r="B89" s="191"/>
      <c r="C89" s="191"/>
      <c r="D89" s="89">
        <f t="shared" si="11"/>
        <v>0</v>
      </c>
      <c r="E89" s="192"/>
      <c r="F89" s="171" t="str">
        <f t="shared" si="12"/>
        <v/>
      </c>
      <c r="G89" s="119"/>
      <c r="H89" s="119"/>
      <c r="I89" s="119"/>
      <c r="J89" s="119"/>
      <c r="K89" s="345"/>
      <c r="L89" s="263"/>
      <c r="M89" s="346"/>
      <c r="N89" s="263"/>
      <c r="O89" s="264"/>
      <c r="P89" s="264"/>
      <c r="Q89" s="264"/>
    </row>
    <row r="90" spans="1:21" s="80" customFormat="1" ht="20.25" customHeight="1" x14ac:dyDescent="0.2">
      <c r="A90" s="88" t="s">
        <v>26</v>
      </c>
      <c r="B90" s="191"/>
      <c r="C90" s="191"/>
      <c r="D90" s="89">
        <f t="shared" si="11"/>
        <v>0</v>
      </c>
      <c r="E90" s="192"/>
      <c r="F90" s="171" t="str">
        <f t="shared" si="12"/>
        <v/>
      </c>
      <c r="G90" s="119"/>
      <c r="H90" s="119"/>
      <c r="I90" s="119"/>
      <c r="J90" s="119"/>
      <c r="K90" s="345"/>
      <c r="L90" s="263"/>
      <c r="M90" s="346"/>
      <c r="N90" s="263"/>
      <c r="O90" s="264"/>
      <c r="P90" s="264"/>
      <c r="Q90" s="264"/>
    </row>
    <row r="91" spans="1:21" s="80" customFormat="1" ht="20.25" customHeight="1" x14ac:dyDescent="0.2">
      <c r="A91" s="88" t="s">
        <v>25</v>
      </c>
      <c r="B91" s="191"/>
      <c r="C91" s="191"/>
      <c r="D91" s="89">
        <f t="shared" si="11"/>
        <v>0</v>
      </c>
      <c r="E91" s="192"/>
      <c r="F91" s="171" t="str">
        <f t="shared" si="12"/>
        <v/>
      </c>
      <c r="G91" s="119"/>
      <c r="H91" s="119"/>
      <c r="I91" s="119"/>
      <c r="J91" s="119"/>
      <c r="K91" s="345"/>
      <c r="L91" s="263"/>
      <c r="M91" s="346"/>
      <c r="N91" s="263"/>
      <c r="O91" s="264"/>
      <c r="P91" s="264"/>
      <c r="Q91" s="264"/>
    </row>
    <row r="92" spans="1:21" s="80" customFormat="1" ht="20.25" customHeight="1" x14ac:dyDescent="0.2">
      <c r="A92" s="88" t="s">
        <v>24</v>
      </c>
      <c r="B92" s="191"/>
      <c r="C92" s="191"/>
      <c r="D92" s="89">
        <f t="shared" si="11"/>
        <v>0</v>
      </c>
      <c r="E92" s="192"/>
      <c r="F92" s="171" t="str">
        <f t="shared" si="12"/>
        <v/>
      </c>
      <c r="G92" s="119"/>
      <c r="H92" s="119"/>
      <c r="I92" s="119"/>
      <c r="J92" s="119"/>
      <c r="K92" s="345"/>
      <c r="L92" s="263"/>
      <c r="M92" s="346"/>
      <c r="N92" s="263"/>
      <c r="O92" s="264"/>
      <c r="P92" s="264"/>
      <c r="Q92" s="264"/>
    </row>
    <row r="93" spans="1:21" s="80" customFormat="1" ht="20.25" customHeight="1" x14ac:dyDescent="0.2">
      <c r="A93" s="88" t="s">
        <v>23</v>
      </c>
      <c r="B93" s="191"/>
      <c r="C93" s="191"/>
      <c r="D93" s="89">
        <f t="shared" si="11"/>
        <v>0</v>
      </c>
      <c r="E93" s="192"/>
      <c r="F93" s="171" t="str">
        <f t="shared" si="12"/>
        <v/>
      </c>
      <c r="G93" s="119"/>
      <c r="H93" s="119"/>
      <c r="I93" s="119"/>
      <c r="J93" s="119"/>
      <c r="K93" s="345"/>
      <c r="L93" s="263"/>
      <c r="M93" s="346"/>
      <c r="N93" s="263"/>
      <c r="O93" s="264"/>
      <c r="P93" s="264"/>
      <c r="Q93" s="264"/>
    </row>
    <row r="94" spans="1:21" s="80" customFormat="1" ht="20.25" customHeight="1" x14ac:dyDescent="0.2">
      <c r="A94" s="88" t="s">
        <v>22</v>
      </c>
      <c r="B94" s="191"/>
      <c r="C94" s="191"/>
      <c r="D94" s="89">
        <f t="shared" si="11"/>
        <v>0</v>
      </c>
      <c r="E94" s="192"/>
      <c r="F94" s="172" t="str">
        <f t="shared" si="12"/>
        <v/>
      </c>
      <c r="G94" s="120"/>
      <c r="H94" s="120"/>
      <c r="I94" s="120"/>
      <c r="J94" s="120"/>
      <c r="K94" s="345"/>
      <c r="L94" s="263"/>
      <c r="M94" s="346"/>
      <c r="N94" s="263"/>
      <c r="O94" s="264"/>
      <c r="P94" s="264"/>
      <c r="Q94" s="264"/>
      <c r="R94" s="94"/>
    </row>
    <row r="95" spans="1:21" s="80" customFormat="1" ht="20.25" customHeight="1" x14ac:dyDescent="0.2">
      <c r="A95" s="90" t="s">
        <v>58</v>
      </c>
      <c r="B95" s="91">
        <f>SUM(B83:B94)</f>
        <v>0</v>
      </c>
      <c r="C95" s="91">
        <f t="shared" ref="C95:D95" si="13">SUM(C83:C94)</f>
        <v>0</v>
      </c>
      <c r="D95" s="91">
        <f t="shared" si="13"/>
        <v>0</v>
      </c>
      <c r="E95" s="68">
        <f>SUM(E83:E94)</f>
        <v>0</v>
      </c>
      <c r="F95" s="68">
        <f t="shared" ref="F95" si="14">SUM(F83:F94)</f>
        <v>0</v>
      </c>
      <c r="G95" s="37" t="e">
        <f>IF(J95*E95&gt;D95,D95,J95*E95)</f>
        <v>#VALUE!</v>
      </c>
      <c r="H95" s="37"/>
      <c r="I95" s="91" t="e">
        <f>D95-G95</f>
        <v>#VALUE!</v>
      </c>
      <c r="J95" s="91" t="str">
        <f>IF(D95&gt;0,IF(D95&gt;COUNT(B83:B94)/12*100000*B79,COUNT(B83:B94)/12*100000*B79/F95,D95/F95),"")</f>
        <v/>
      </c>
      <c r="K95" s="115"/>
      <c r="L95" s="87"/>
      <c r="M95" s="87"/>
      <c r="N95" s="87"/>
      <c r="O95" s="265">
        <f>SUM(O83:O94)</f>
        <v>0</v>
      </c>
      <c r="P95" s="265">
        <f>SUM(P83:P94)</f>
        <v>0</v>
      </c>
      <c r="Q95" s="79"/>
      <c r="R95" s="94"/>
      <c r="S95" s="111"/>
    </row>
    <row r="96" spans="1:21" s="77" customFormat="1" x14ac:dyDescent="0.2">
      <c r="S96" s="99"/>
      <c r="T96" s="99"/>
      <c r="U96" s="99"/>
    </row>
    <row r="97" spans="1:23" s="77" customFormat="1" ht="16.5" customHeight="1" x14ac:dyDescent="0.2">
      <c r="A97" s="102" t="s">
        <v>121</v>
      </c>
      <c r="B97" s="103"/>
      <c r="C97" s="103"/>
      <c r="D97" s="103"/>
      <c r="E97" s="103"/>
      <c r="F97" s="103"/>
      <c r="G97" s="103"/>
      <c r="H97" s="103"/>
      <c r="I97" s="103"/>
      <c r="J97" s="103"/>
      <c r="K97" s="103"/>
      <c r="L97" s="99"/>
      <c r="M97" s="99"/>
      <c r="N97" s="99"/>
    </row>
    <row r="98" spans="1:23" s="76" customFormat="1" x14ac:dyDescent="0.2">
      <c r="A98" s="139" t="s">
        <v>19</v>
      </c>
      <c r="B98" s="140" t="str">
        <f>B$3</f>
        <v>Nom du bénéficiaire</v>
      </c>
      <c r="C98" s="139" t="str">
        <f>"DDP"&amp;B$6&amp;"_PERSO_"&amp;B77</f>
        <v>DDP1_PERSO_</v>
      </c>
      <c r="D98" s="141">
        <f>J$9</f>
        <v>0</v>
      </c>
      <c r="E98" s="142">
        <f>T78</f>
        <v>30</v>
      </c>
      <c r="F98" s="141">
        <f>J$9</f>
        <v>0</v>
      </c>
      <c r="G98" s="143" t="s">
        <v>101</v>
      </c>
      <c r="H98" s="143"/>
      <c r="I98" s="144">
        <f>D95</f>
        <v>0</v>
      </c>
      <c r="J98" s="144" t="e">
        <f>I95</f>
        <v>#VALUE!</v>
      </c>
      <c r="K98" s="75"/>
      <c r="L98" s="74"/>
      <c r="M98" s="82"/>
      <c r="N98" s="71"/>
      <c r="O98" s="70"/>
      <c r="P98" s="70"/>
      <c r="Q98" s="70"/>
      <c r="R98" s="71"/>
      <c r="S98" s="117"/>
      <c r="T98" s="117" t="e">
        <f>G95</f>
        <v>#VALUE!</v>
      </c>
      <c r="U98" s="71"/>
      <c r="V98" s="71"/>
      <c r="W98" s="71"/>
    </row>
    <row r="99" spans="1:23" s="77" customFormat="1" x14ac:dyDescent="0.2"/>
    <row r="100" spans="1:23" s="80" customFormat="1" ht="40.5" customHeight="1" x14ac:dyDescent="0.2">
      <c r="A100" s="101" t="s">
        <v>86</v>
      </c>
      <c r="B100" s="347"/>
      <c r="C100" s="348"/>
      <c r="D100" s="349"/>
      <c r="E100" s="350" t="s">
        <v>87</v>
      </c>
      <c r="F100" s="351"/>
      <c r="G100" s="347"/>
      <c r="H100" s="348"/>
      <c r="I100" s="348"/>
      <c r="J100" s="349"/>
      <c r="K100" s="73"/>
      <c r="N100" s="85"/>
    </row>
    <row r="101" spans="1:23" s="80" customFormat="1" ht="40.5" customHeight="1" x14ac:dyDescent="0.2">
      <c r="A101" s="101" t="s">
        <v>104</v>
      </c>
      <c r="B101" s="186"/>
      <c r="C101" s="187"/>
      <c r="D101" s="188"/>
      <c r="E101" s="118" t="s">
        <v>88</v>
      </c>
      <c r="F101" s="69" t="s">
        <v>102</v>
      </c>
      <c r="G101" s="189"/>
      <c r="H101" s="136"/>
      <c r="I101" s="135" t="s">
        <v>103</v>
      </c>
      <c r="J101" s="190"/>
      <c r="K101" s="72"/>
      <c r="N101" s="85"/>
      <c r="S101" s="1">
        <f>MONTH(G101)</f>
        <v>1</v>
      </c>
      <c r="T101" s="123">
        <f>IF(S101=2,G101+27,IF(OR(S101=1,S101=3,S101=5,S101=7,S101=8,S101=10,S101=12),G101+30,G101+29))</f>
        <v>30</v>
      </c>
    </row>
    <row r="102" spans="1:23" s="80" customFormat="1" ht="40.5" customHeight="1" x14ac:dyDescent="0.2">
      <c r="A102" s="101" t="s">
        <v>96</v>
      </c>
      <c r="B102" s="352"/>
      <c r="C102" s="348"/>
      <c r="D102" s="349"/>
      <c r="E102" s="350" t="s">
        <v>97</v>
      </c>
      <c r="F102" s="351"/>
      <c r="G102" s="347"/>
      <c r="H102" s="348"/>
      <c r="I102" s="348"/>
      <c r="J102" s="349"/>
      <c r="K102" s="73"/>
      <c r="N102" s="85"/>
    </row>
    <row r="103" spans="1:23" s="94" customFormat="1" ht="20.25" customHeight="1" x14ac:dyDescent="0.2">
      <c r="A103" s="92"/>
      <c r="B103" s="92"/>
      <c r="C103" s="92"/>
      <c r="D103" s="93"/>
      <c r="E103" s="85"/>
      <c r="F103" s="85"/>
      <c r="G103" s="85"/>
      <c r="H103" s="85"/>
      <c r="I103" s="85"/>
      <c r="J103" s="85"/>
      <c r="K103" s="85"/>
      <c r="L103" s="85"/>
      <c r="M103" s="85"/>
      <c r="N103" s="85"/>
      <c r="O103" s="85"/>
    </row>
    <row r="104" spans="1:23" s="80" customFormat="1" ht="24" customHeight="1" x14ac:dyDescent="0.2">
      <c r="A104" s="81"/>
      <c r="B104" s="341" t="s">
        <v>60</v>
      </c>
      <c r="C104" s="342"/>
      <c r="D104" s="343"/>
      <c r="E104" s="341" t="s">
        <v>61</v>
      </c>
      <c r="F104" s="343"/>
      <c r="G104" s="341" t="s">
        <v>66</v>
      </c>
      <c r="H104" s="342"/>
      <c r="I104" s="342"/>
      <c r="J104" s="342"/>
      <c r="K104" s="114"/>
      <c r="L104" s="344" t="s">
        <v>95</v>
      </c>
      <c r="M104" s="344"/>
      <c r="N104" s="344"/>
      <c r="O104" s="344"/>
      <c r="P104" s="344"/>
      <c r="Q104" s="344"/>
    </row>
    <row r="105" spans="1:23" s="86" customFormat="1" ht="38.25" x14ac:dyDescent="0.2">
      <c r="A105" s="95" t="s">
        <v>118</v>
      </c>
      <c r="B105" s="95" t="s">
        <v>117</v>
      </c>
      <c r="C105" s="95" t="s">
        <v>119</v>
      </c>
      <c r="D105" s="95" t="s">
        <v>166</v>
      </c>
      <c r="E105" s="95" t="s">
        <v>115</v>
      </c>
      <c r="F105" s="116" t="s">
        <v>116</v>
      </c>
      <c r="G105" s="116" t="s">
        <v>57</v>
      </c>
      <c r="H105" s="116"/>
      <c r="I105" s="116" t="s">
        <v>100</v>
      </c>
      <c r="J105" s="116" t="s">
        <v>111</v>
      </c>
      <c r="K105" s="114"/>
      <c r="L105" s="266" t="s">
        <v>62</v>
      </c>
      <c r="M105" s="266" t="s">
        <v>63</v>
      </c>
      <c r="N105" s="266" t="s">
        <v>64</v>
      </c>
      <c r="O105" s="266" t="s">
        <v>38</v>
      </c>
      <c r="P105" s="266" t="s">
        <v>59</v>
      </c>
      <c r="Q105" s="266" t="s">
        <v>14</v>
      </c>
    </row>
    <row r="106" spans="1:23" s="80" customFormat="1" ht="20.25" customHeight="1" x14ac:dyDescent="0.2">
      <c r="A106" s="88" t="s">
        <v>33</v>
      </c>
      <c r="B106" s="191"/>
      <c r="C106" s="191"/>
      <c r="D106" s="89">
        <f>B106+C106</f>
        <v>0</v>
      </c>
      <c r="E106" s="192"/>
      <c r="F106" s="170" t="str">
        <f>IF($G$102="","",IF(D106=0,"",$G$102/12*$B$102))</f>
        <v/>
      </c>
      <c r="G106" s="119"/>
      <c r="H106" s="119"/>
      <c r="I106" s="119"/>
      <c r="J106" s="119"/>
      <c r="K106" s="345"/>
      <c r="L106" s="263"/>
      <c r="M106" s="346"/>
      <c r="N106" s="263"/>
      <c r="O106" s="264"/>
      <c r="P106" s="264"/>
      <c r="Q106" s="264"/>
    </row>
    <row r="107" spans="1:23" s="80" customFormat="1" ht="20.25" customHeight="1" x14ac:dyDescent="0.2">
      <c r="A107" s="88" t="s">
        <v>32</v>
      </c>
      <c r="B107" s="191"/>
      <c r="C107" s="191"/>
      <c r="D107" s="89">
        <f t="shared" ref="D107:D117" si="15">B107+C107</f>
        <v>0</v>
      </c>
      <c r="E107" s="192"/>
      <c r="F107" s="171" t="str">
        <f t="shared" ref="F107:F117" si="16">IF($G$102="","",IF(D107=0,"",$G$102/12*$B$102))</f>
        <v/>
      </c>
      <c r="G107" s="119"/>
      <c r="H107" s="119"/>
      <c r="I107" s="119"/>
      <c r="J107" s="119"/>
      <c r="K107" s="345"/>
      <c r="L107" s="263"/>
      <c r="M107" s="346"/>
      <c r="N107" s="263"/>
      <c r="O107" s="264"/>
      <c r="P107" s="264"/>
      <c r="Q107" s="264"/>
    </row>
    <row r="108" spans="1:23" s="80" customFormat="1" ht="20.25" customHeight="1" x14ac:dyDescent="0.2">
      <c r="A108" s="88" t="s">
        <v>31</v>
      </c>
      <c r="B108" s="191"/>
      <c r="C108" s="191"/>
      <c r="D108" s="89">
        <f t="shared" si="15"/>
        <v>0</v>
      </c>
      <c r="E108" s="192"/>
      <c r="F108" s="171" t="str">
        <f t="shared" si="16"/>
        <v/>
      </c>
      <c r="G108" s="119"/>
      <c r="H108" s="119"/>
      <c r="I108" s="119"/>
      <c r="J108" s="119"/>
      <c r="K108" s="345"/>
      <c r="L108" s="263"/>
      <c r="M108" s="346"/>
      <c r="N108" s="263"/>
      <c r="O108" s="264"/>
      <c r="P108" s="264"/>
      <c r="Q108" s="264"/>
    </row>
    <row r="109" spans="1:23" s="80" customFormat="1" ht="20.25" customHeight="1" x14ac:dyDescent="0.2">
      <c r="A109" s="88" t="s">
        <v>30</v>
      </c>
      <c r="B109" s="191"/>
      <c r="C109" s="191"/>
      <c r="D109" s="89">
        <f t="shared" si="15"/>
        <v>0</v>
      </c>
      <c r="E109" s="192"/>
      <c r="F109" s="171" t="str">
        <f t="shared" si="16"/>
        <v/>
      </c>
      <c r="G109" s="119"/>
      <c r="H109" s="119"/>
      <c r="I109" s="119"/>
      <c r="J109" s="119"/>
      <c r="K109" s="345"/>
      <c r="L109" s="263"/>
      <c r="M109" s="346"/>
      <c r="N109" s="263"/>
      <c r="O109" s="264"/>
      <c r="P109" s="264"/>
      <c r="Q109" s="264"/>
    </row>
    <row r="110" spans="1:23" s="80" customFormat="1" ht="20.25" customHeight="1" x14ac:dyDescent="0.2">
      <c r="A110" s="88" t="s">
        <v>29</v>
      </c>
      <c r="B110" s="191"/>
      <c r="C110" s="191"/>
      <c r="D110" s="89">
        <f t="shared" si="15"/>
        <v>0</v>
      </c>
      <c r="E110" s="192"/>
      <c r="F110" s="171" t="str">
        <f t="shared" si="16"/>
        <v/>
      </c>
      <c r="G110" s="119"/>
      <c r="H110" s="119"/>
      <c r="I110" s="119"/>
      <c r="J110" s="119"/>
      <c r="K110" s="345"/>
      <c r="L110" s="263"/>
      <c r="M110" s="346"/>
      <c r="N110" s="263"/>
      <c r="O110" s="264"/>
      <c r="P110" s="264"/>
      <c r="Q110" s="264"/>
    </row>
    <row r="111" spans="1:23" s="80" customFormat="1" ht="20.25" customHeight="1" x14ac:dyDescent="0.2">
      <c r="A111" s="88" t="s">
        <v>28</v>
      </c>
      <c r="B111" s="191"/>
      <c r="C111" s="191"/>
      <c r="D111" s="89">
        <f t="shared" si="15"/>
        <v>0</v>
      </c>
      <c r="E111" s="192"/>
      <c r="F111" s="171" t="str">
        <f t="shared" si="16"/>
        <v/>
      </c>
      <c r="G111" s="119"/>
      <c r="H111" s="119"/>
      <c r="I111" s="119"/>
      <c r="J111" s="119"/>
      <c r="K111" s="345"/>
      <c r="L111" s="263"/>
      <c r="M111" s="346"/>
      <c r="N111" s="263"/>
      <c r="O111" s="264"/>
      <c r="P111" s="264"/>
      <c r="Q111" s="264"/>
    </row>
    <row r="112" spans="1:23" s="80" customFormat="1" ht="20.25" customHeight="1" x14ac:dyDescent="0.2">
      <c r="A112" s="88" t="s">
        <v>27</v>
      </c>
      <c r="B112" s="191"/>
      <c r="C112" s="191"/>
      <c r="D112" s="89">
        <f t="shared" si="15"/>
        <v>0</v>
      </c>
      <c r="E112" s="192"/>
      <c r="F112" s="171" t="str">
        <f t="shared" si="16"/>
        <v/>
      </c>
      <c r="G112" s="119"/>
      <c r="H112" s="119"/>
      <c r="I112" s="119"/>
      <c r="J112" s="119"/>
      <c r="K112" s="345"/>
      <c r="L112" s="263"/>
      <c r="M112" s="346"/>
      <c r="N112" s="263"/>
      <c r="O112" s="264"/>
      <c r="P112" s="264"/>
      <c r="Q112" s="264"/>
    </row>
    <row r="113" spans="1:23" s="80" customFormat="1" ht="20.25" customHeight="1" x14ac:dyDescent="0.2">
      <c r="A113" s="88" t="s">
        <v>26</v>
      </c>
      <c r="B113" s="191"/>
      <c r="C113" s="191"/>
      <c r="D113" s="89">
        <f t="shared" si="15"/>
        <v>0</v>
      </c>
      <c r="E113" s="192"/>
      <c r="F113" s="171" t="str">
        <f t="shared" si="16"/>
        <v/>
      </c>
      <c r="G113" s="119"/>
      <c r="H113" s="119"/>
      <c r="I113" s="119"/>
      <c r="J113" s="119"/>
      <c r="K113" s="345"/>
      <c r="L113" s="263"/>
      <c r="M113" s="346"/>
      <c r="N113" s="263"/>
      <c r="O113" s="264"/>
      <c r="P113" s="264"/>
      <c r="Q113" s="264"/>
    </row>
    <row r="114" spans="1:23" s="80" customFormat="1" ht="20.25" customHeight="1" x14ac:dyDescent="0.2">
      <c r="A114" s="88" t="s">
        <v>25</v>
      </c>
      <c r="B114" s="191"/>
      <c r="C114" s="191"/>
      <c r="D114" s="89">
        <f t="shared" si="15"/>
        <v>0</v>
      </c>
      <c r="E114" s="192"/>
      <c r="F114" s="171" t="str">
        <f t="shared" si="16"/>
        <v/>
      </c>
      <c r="G114" s="119"/>
      <c r="H114" s="119"/>
      <c r="I114" s="119"/>
      <c r="J114" s="119"/>
      <c r="K114" s="345"/>
      <c r="L114" s="263"/>
      <c r="M114" s="346"/>
      <c r="N114" s="263"/>
      <c r="O114" s="264"/>
      <c r="P114" s="264"/>
      <c r="Q114" s="264"/>
    </row>
    <row r="115" spans="1:23" s="80" customFormat="1" ht="20.25" customHeight="1" x14ac:dyDescent="0.2">
      <c r="A115" s="88" t="s">
        <v>24</v>
      </c>
      <c r="B115" s="191"/>
      <c r="C115" s="191"/>
      <c r="D115" s="89">
        <f t="shared" si="15"/>
        <v>0</v>
      </c>
      <c r="E115" s="192"/>
      <c r="F115" s="171" t="str">
        <f t="shared" si="16"/>
        <v/>
      </c>
      <c r="G115" s="119"/>
      <c r="H115" s="119"/>
      <c r="I115" s="119"/>
      <c r="J115" s="119"/>
      <c r="K115" s="345"/>
      <c r="L115" s="263"/>
      <c r="M115" s="346"/>
      <c r="N115" s="263"/>
      <c r="O115" s="264"/>
      <c r="P115" s="264"/>
      <c r="Q115" s="264"/>
    </row>
    <row r="116" spans="1:23" s="80" customFormat="1" ht="20.25" customHeight="1" x14ac:dyDescent="0.2">
      <c r="A116" s="88" t="s">
        <v>23</v>
      </c>
      <c r="B116" s="191"/>
      <c r="C116" s="191"/>
      <c r="D116" s="89">
        <f t="shared" si="15"/>
        <v>0</v>
      </c>
      <c r="E116" s="192"/>
      <c r="F116" s="171" t="str">
        <f t="shared" si="16"/>
        <v/>
      </c>
      <c r="G116" s="119"/>
      <c r="H116" s="119"/>
      <c r="I116" s="119"/>
      <c r="J116" s="119"/>
      <c r="K116" s="345"/>
      <c r="L116" s="263"/>
      <c r="M116" s="346"/>
      <c r="N116" s="263"/>
      <c r="O116" s="264"/>
      <c r="P116" s="264"/>
      <c r="Q116" s="264"/>
    </row>
    <row r="117" spans="1:23" s="80" customFormat="1" ht="20.25" customHeight="1" x14ac:dyDescent="0.2">
      <c r="A117" s="88" t="s">
        <v>22</v>
      </c>
      <c r="B117" s="191"/>
      <c r="C117" s="191"/>
      <c r="D117" s="89">
        <f t="shared" si="15"/>
        <v>0</v>
      </c>
      <c r="E117" s="192"/>
      <c r="F117" s="172" t="str">
        <f t="shared" si="16"/>
        <v/>
      </c>
      <c r="G117" s="120"/>
      <c r="H117" s="120"/>
      <c r="I117" s="120"/>
      <c r="J117" s="120"/>
      <c r="K117" s="345"/>
      <c r="L117" s="263"/>
      <c r="M117" s="346"/>
      <c r="N117" s="263"/>
      <c r="O117" s="264"/>
      <c r="P117" s="264"/>
      <c r="Q117" s="264"/>
      <c r="R117" s="94"/>
    </row>
    <row r="118" spans="1:23" s="80" customFormat="1" ht="20.25" customHeight="1" x14ac:dyDescent="0.2">
      <c r="A118" s="90" t="s">
        <v>58</v>
      </c>
      <c r="B118" s="91">
        <f>SUM(B106:B117)</f>
        <v>0</v>
      </c>
      <c r="C118" s="91">
        <f t="shared" ref="C118:D118" si="17">SUM(C106:C117)</f>
        <v>0</v>
      </c>
      <c r="D118" s="91">
        <f t="shared" si="17"/>
        <v>0</v>
      </c>
      <c r="E118" s="68">
        <f>SUM(E106:E117)</f>
        <v>0</v>
      </c>
      <c r="F118" s="68">
        <f t="shared" ref="F118" si="18">SUM(F106:F117)</f>
        <v>0</v>
      </c>
      <c r="G118" s="37" t="e">
        <f>IF(J118*E118&gt;D118,D118,J118*E118)</f>
        <v>#VALUE!</v>
      </c>
      <c r="H118" s="37"/>
      <c r="I118" s="91" t="e">
        <f>D118-G118</f>
        <v>#VALUE!</v>
      </c>
      <c r="J118" s="91" t="str">
        <f>IF(D118&gt;0,IF(D118&gt;COUNT(B106:B117)/12*100000*B102,COUNT(B106:B117)/12*100000*B102/F118,D118/F118),"")</f>
        <v/>
      </c>
      <c r="K118" s="115"/>
      <c r="L118" s="87"/>
      <c r="M118" s="87"/>
      <c r="N118" s="87"/>
      <c r="O118" s="265">
        <f>SUM(O106:O117)</f>
        <v>0</v>
      </c>
      <c r="P118" s="265">
        <f>SUM(P106:P117)</f>
        <v>0</v>
      </c>
      <c r="Q118" s="79"/>
      <c r="R118" s="94"/>
      <c r="S118" s="111"/>
    </row>
    <row r="119" spans="1:23" s="77" customFormat="1" x14ac:dyDescent="0.2">
      <c r="S119" s="99"/>
      <c r="T119" s="99"/>
      <c r="U119" s="99"/>
    </row>
    <row r="120" spans="1:23" s="77" customFormat="1" ht="16.5" customHeight="1" x14ac:dyDescent="0.2">
      <c r="A120" s="102" t="s">
        <v>121</v>
      </c>
      <c r="B120" s="103"/>
      <c r="C120" s="103"/>
      <c r="D120" s="103"/>
      <c r="E120" s="103"/>
      <c r="F120" s="103"/>
      <c r="G120" s="103"/>
      <c r="H120" s="103"/>
      <c r="I120" s="103"/>
      <c r="J120" s="103"/>
      <c r="K120" s="103"/>
      <c r="L120" s="99"/>
      <c r="M120" s="99"/>
      <c r="N120" s="99"/>
    </row>
    <row r="121" spans="1:23" s="76" customFormat="1" x14ac:dyDescent="0.2">
      <c r="A121" s="139" t="s">
        <v>19</v>
      </c>
      <c r="B121" s="140" t="str">
        <f>B$3</f>
        <v>Nom du bénéficiaire</v>
      </c>
      <c r="C121" s="139" t="str">
        <f>"DDP"&amp;B$6&amp;"_PERSO_"&amp;B100</f>
        <v>DDP1_PERSO_</v>
      </c>
      <c r="D121" s="141">
        <f>J$9</f>
        <v>0</v>
      </c>
      <c r="E121" s="142">
        <f>T101</f>
        <v>30</v>
      </c>
      <c r="F121" s="141">
        <f>J$9</f>
        <v>0</v>
      </c>
      <c r="G121" s="143" t="s">
        <v>101</v>
      </c>
      <c r="H121" s="143"/>
      <c r="I121" s="144">
        <f>D118</f>
        <v>0</v>
      </c>
      <c r="J121" s="144" t="e">
        <f>I118</f>
        <v>#VALUE!</v>
      </c>
      <c r="K121" s="75"/>
      <c r="L121" s="74"/>
      <c r="M121" s="82"/>
      <c r="N121" s="71"/>
      <c r="O121" s="70"/>
      <c r="P121" s="70"/>
      <c r="Q121" s="70"/>
      <c r="R121" s="71"/>
      <c r="S121" s="117"/>
      <c r="T121" s="117" t="e">
        <f>G118</f>
        <v>#VALUE!</v>
      </c>
      <c r="U121" s="71"/>
      <c r="V121" s="71"/>
      <c r="W121" s="71"/>
    </row>
    <row r="122" spans="1:23" s="77" customFormat="1" x14ac:dyDescent="0.2"/>
    <row r="123" spans="1:23" s="80" customFormat="1" ht="40.5" customHeight="1" x14ac:dyDescent="0.2">
      <c r="A123" s="101" t="s">
        <v>86</v>
      </c>
      <c r="B123" s="347"/>
      <c r="C123" s="348"/>
      <c r="D123" s="349"/>
      <c r="E123" s="350" t="s">
        <v>87</v>
      </c>
      <c r="F123" s="351"/>
      <c r="G123" s="347"/>
      <c r="H123" s="348"/>
      <c r="I123" s="348"/>
      <c r="J123" s="349"/>
      <c r="K123" s="73"/>
      <c r="L123"/>
      <c r="M123"/>
      <c r="N123"/>
      <c r="O123"/>
      <c r="P123"/>
      <c r="Q123"/>
    </row>
    <row r="124" spans="1:23" s="80" customFormat="1" ht="40.5" customHeight="1" x14ac:dyDescent="0.2">
      <c r="A124" s="101" t="s">
        <v>104</v>
      </c>
      <c r="B124" s="186"/>
      <c r="C124" s="187"/>
      <c r="D124" s="188"/>
      <c r="E124" s="118" t="s">
        <v>88</v>
      </c>
      <c r="F124" s="69" t="s">
        <v>102</v>
      </c>
      <c r="G124" s="189"/>
      <c r="H124" s="136"/>
      <c r="I124" s="135" t="s">
        <v>103</v>
      </c>
      <c r="J124" s="190"/>
      <c r="K124" s="112"/>
      <c r="L124"/>
      <c r="M124"/>
      <c r="N124"/>
      <c r="O124"/>
      <c r="P124"/>
      <c r="Q124"/>
      <c r="S124" s="1">
        <f>MONTH(G124)</f>
        <v>1</v>
      </c>
      <c r="T124" s="123">
        <f>IF(S124=2,G124+27,IF(OR(S124=1,S124=3,S124=5,S124=7,S124=8,S124=10,S124=12),G124+30,G124+29))</f>
        <v>30</v>
      </c>
    </row>
    <row r="125" spans="1:23" s="80" customFormat="1" ht="40.5" customHeight="1" x14ac:dyDescent="0.2">
      <c r="A125" s="101" t="s">
        <v>96</v>
      </c>
      <c r="B125" s="352"/>
      <c r="C125" s="348"/>
      <c r="D125" s="349"/>
      <c r="E125" s="350" t="s">
        <v>97</v>
      </c>
      <c r="F125" s="351"/>
      <c r="G125" s="347"/>
      <c r="H125" s="348"/>
      <c r="I125" s="348"/>
      <c r="J125" s="349"/>
      <c r="K125" s="73"/>
      <c r="L125"/>
      <c r="M125"/>
      <c r="N125"/>
      <c r="O125"/>
      <c r="P125"/>
      <c r="Q125"/>
    </row>
    <row r="126" spans="1:23" s="80" customFormat="1" ht="20.25" customHeight="1" x14ac:dyDescent="0.2">
      <c r="A126" s="92"/>
      <c r="B126" s="92"/>
      <c r="C126" s="92"/>
      <c r="D126" s="93"/>
      <c r="E126" s="85"/>
      <c r="F126" s="85"/>
      <c r="G126" s="85"/>
      <c r="H126" s="85"/>
      <c r="I126" s="85"/>
      <c r="J126" s="85"/>
      <c r="K126" s="85"/>
      <c r="L126"/>
      <c r="M126"/>
      <c r="N126"/>
      <c r="O126"/>
      <c r="P126"/>
      <c r="Q126"/>
    </row>
    <row r="127" spans="1:23" s="80" customFormat="1" ht="39.75" customHeight="1" x14ac:dyDescent="0.2">
      <c r="A127" s="81"/>
      <c r="B127" s="341" t="s">
        <v>60</v>
      </c>
      <c r="C127" s="342"/>
      <c r="D127" s="343"/>
      <c r="E127" s="341" t="s">
        <v>61</v>
      </c>
      <c r="F127" s="343"/>
      <c r="G127" s="341" t="s">
        <v>66</v>
      </c>
      <c r="H127" s="342"/>
      <c r="I127" s="342"/>
      <c r="J127" s="342"/>
      <c r="K127" s="114"/>
      <c r="L127" s="344" t="s">
        <v>95</v>
      </c>
      <c r="M127" s="344"/>
      <c r="N127" s="344"/>
      <c r="O127" s="344"/>
      <c r="P127" s="344"/>
      <c r="Q127" s="344"/>
    </row>
    <row r="128" spans="1:23" s="86" customFormat="1" ht="38.25" x14ac:dyDescent="0.2">
      <c r="A128" s="95" t="s">
        <v>118</v>
      </c>
      <c r="B128" s="95" t="s">
        <v>117</v>
      </c>
      <c r="C128" s="95" t="s">
        <v>119</v>
      </c>
      <c r="D128" s="95" t="s">
        <v>166</v>
      </c>
      <c r="E128" s="95" t="s">
        <v>115</v>
      </c>
      <c r="F128" s="116" t="s">
        <v>116</v>
      </c>
      <c r="G128" s="116" t="s">
        <v>57</v>
      </c>
      <c r="H128" s="116"/>
      <c r="I128" s="116" t="s">
        <v>100</v>
      </c>
      <c r="J128" s="116" t="s">
        <v>111</v>
      </c>
      <c r="K128" s="114"/>
      <c r="L128" s="266" t="s">
        <v>62</v>
      </c>
      <c r="M128" s="266" t="s">
        <v>63</v>
      </c>
      <c r="N128" s="266" t="s">
        <v>64</v>
      </c>
      <c r="O128" s="266" t="s">
        <v>38</v>
      </c>
      <c r="P128" s="266" t="s">
        <v>59</v>
      </c>
      <c r="Q128" s="266" t="s">
        <v>14</v>
      </c>
    </row>
    <row r="129" spans="1:24" s="80" customFormat="1" ht="21" customHeight="1" x14ac:dyDescent="0.2">
      <c r="A129" s="88" t="s">
        <v>33</v>
      </c>
      <c r="B129" s="191"/>
      <c r="C129" s="191"/>
      <c r="D129" s="89">
        <f>B129+C129</f>
        <v>0</v>
      </c>
      <c r="E129" s="192"/>
      <c r="F129" s="170" t="str">
        <f>IF($G$125="","",IF(D129=0,"",$G$125/12*$B$125))</f>
        <v/>
      </c>
      <c r="G129" s="119"/>
      <c r="H129" s="119"/>
      <c r="I129" s="119"/>
      <c r="J129" s="119"/>
      <c r="K129" s="345"/>
      <c r="L129" s="263"/>
      <c r="M129" s="346"/>
      <c r="N129" s="263"/>
      <c r="O129" s="264"/>
      <c r="P129" s="264"/>
      <c r="Q129" s="264"/>
    </row>
    <row r="130" spans="1:24" s="80" customFormat="1" ht="21" customHeight="1" x14ac:dyDescent="0.2">
      <c r="A130" s="88" t="s">
        <v>32</v>
      </c>
      <c r="B130" s="191"/>
      <c r="C130" s="191"/>
      <c r="D130" s="89">
        <f t="shared" ref="D130:D140" si="19">B130+C130</f>
        <v>0</v>
      </c>
      <c r="E130" s="192"/>
      <c r="F130" s="171" t="str">
        <f t="shared" ref="F130:F140" si="20">IF($G$125="","",IF(D130=0,"",$G$125/12*$B$125))</f>
        <v/>
      </c>
      <c r="G130" s="119"/>
      <c r="H130" s="119"/>
      <c r="I130" s="119"/>
      <c r="J130" s="119"/>
      <c r="K130" s="345"/>
      <c r="L130" s="263"/>
      <c r="M130" s="346"/>
      <c r="N130" s="263"/>
      <c r="O130" s="264"/>
      <c r="P130" s="264"/>
      <c r="Q130" s="264"/>
    </row>
    <row r="131" spans="1:24" s="80" customFormat="1" ht="21" customHeight="1" x14ac:dyDescent="0.2">
      <c r="A131" s="88" t="s">
        <v>31</v>
      </c>
      <c r="B131" s="191"/>
      <c r="C131" s="191"/>
      <c r="D131" s="89">
        <f t="shared" si="19"/>
        <v>0</v>
      </c>
      <c r="E131" s="192"/>
      <c r="F131" s="171" t="str">
        <f t="shared" si="20"/>
        <v/>
      </c>
      <c r="G131" s="119"/>
      <c r="H131" s="119"/>
      <c r="I131" s="119"/>
      <c r="J131" s="119"/>
      <c r="K131" s="345"/>
      <c r="L131" s="263"/>
      <c r="M131" s="346"/>
      <c r="N131" s="263"/>
      <c r="O131" s="264"/>
      <c r="P131" s="264"/>
      <c r="Q131" s="264"/>
    </row>
    <row r="132" spans="1:24" s="80" customFormat="1" ht="21" customHeight="1" x14ac:dyDescent="0.2">
      <c r="A132" s="88" t="s">
        <v>30</v>
      </c>
      <c r="B132" s="191"/>
      <c r="C132" s="191"/>
      <c r="D132" s="89">
        <f t="shared" si="19"/>
        <v>0</v>
      </c>
      <c r="E132" s="192"/>
      <c r="F132" s="171" t="str">
        <f t="shared" si="20"/>
        <v/>
      </c>
      <c r="G132" s="119"/>
      <c r="H132" s="119"/>
      <c r="I132" s="119"/>
      <c r="J132" s="119"/>
      <c r="K132" s="345"/>
      <c r="L132" s="263"/>
      <c r="M132" s="346"/>
      <c r="N132" s="263"/>
      <c r="O132" s="264"/>
      <c r="P132" s="264"/>
      <c r="Q132" s="264"/>
    </row>
    <row r="133" spans="1:24" s="80" customFormat="1" ht="21" customHeight="1" x14ac:dyDescent="0.2">
      <c r="A133" s="88" t="s">
        <v>29</v>
      </c>
      <c r="B133" s="191"/>
      <c r="C133" s="191"/>
      <c r="D133" s="89">
        <f t="shared" si="19"/>
        <v>0</v>
      </c>
      <c r="E133" s="192"/>
      <c r="F133" s="171" t="str">
        <f t="shared" si="20"/>
        <v/>
      </c>
      <c r="G133" s="119"/>
      <c r="H133" s="119"/>
      <c r="I133" s="119"/>
      <c r="J133" s="119"/>
      <c r="K133" s="345"/>
      <c r="L133" s="263"/>
      <c r="M133" s="346"/>
      <c r="N133" s="263"/>
      <c r="O133" s="264"/>
      <c r="P133" s="264"/>
      <c r="Q133" s="264"/>
    </row>
    <row r="134" spans="1:24" s="80" customFormat="1" ht="21" customHeight="1" x14ac:dyDescent="0.2">
      <c r="A134" s="88" t="s">
        <v>28</v>
      </c>
      <c r="B134" s="191"/>
      <c r="C134" s="191"/>
      <c r="D134" s="89">
        <f t="shared" si="19"/>
        <v>0</v>
      </c>
      <c r="E134" s="192"/>
      <c r="F134" s="171" t="str">
        <f t="shared" si="20"/>
        <v/>
      </c>
      <c r="G134" s="119"/>
      <c r="H134" s="119"/>
      <c r="I134" s="119"/>
      <c r="J134" s="119"/>
      <c r="K134" s="345"/>
      <c r="L134" s="263"/>
      <c r="M134" s="346"/>
      <c r="N134" s="263"/>
      <c r="O134" s="264"/>
      <c r="P134" s="264"/>
      <c r="Q134" s="264"/>
    </row>
    <row r="135" spans="1:24" s="80" customFormat="1" ht="21" customHeight="1" x14ac:dyDescent="0.2">
      <c r="A135" s="88" t="s">
        <v>27</v>
      </c>
      <c r="B135" s="191"/>
      <c r="C135" s="191"/>
      <c r="D135" s="89">
        <f t="shared" si="19"/>
        <v>0</v>
      </c>
      <c r="E135" s="192"/>
      <c r="F135" s="171" t="str">
        <f t="shared" si="20"/>
        <v/>
      </c>
      <c r="G135" s="119"/>
      <c r="H135" s="119"/>
      <c r="I135" s="119"/>
      <c r="J135" s="119"/>
      <c r="K135" s="345"/>
      <c r="L135" s="263"/>
      <c r="M135" s="346"/>
      <c r="N135" s="263"/>
      <c r="O135" s="264"/>
      <c r="P135" s="264"/>
      <c r="Q135" s="264"/>
    </row>
    <row r="136" spans="1:24" s="80" customFormat="1" ht="21" customHeight="1" x14ac:dyDescent="0.2">
      <c r="A136" s="88" t="s">
        <v>26</v>
      </c>
      <c r="B136" s="191"/>
      <c r="C136" s="191"/>
      <c r="D136" s="89">
        <f t="shared" si="19"/>
        <v>0</v>
      </c>
      <c r="E136" s="192"/>
      <c r="F136" s="171" t="str">
        <f t="shared" si="20"/>
        <v/>
      </c>
      <c r="G136" s="119"/>
      <c r="H136" s="119"/>
      <c r="I136" s="119"/>
      <c r="J136" s="119"/>
      <c r="K136" s="345"/>
      <c r="L136" s="263"/>
      <c r="M136" s="346"/>
      <c r="N136" s="263"/>
      <c r="O136" s="264"/>
      <c r="P136" s="264"/>
      <c r="Q136" s="264"/>
      <c r="R136" s="94"/>
    </row>
    <row r="137" spans="1:24" s="80" customFormat="1" ht="21" customHeight="1" x14ac:dyDescent="0.2">
      <c r="A137" s="88" t="s">
        <v>25</v>
      </c>
      <c r="B137" s="191"/>
      <c r="C137" s="191"/>
      <c r="D137" s="89">
        <f t="shared" si="19"/>
        <v>0</v>
      </c>
      <c r="E137" s="192"/>
      <c r="F137" s="171" t="str">
        <f t="shared" si="20"/>
        <v/>
      </c>
      <c r="G137" s="119"/>
      <c r="H137" s="119"/>
      <c r="I137" s="119"/>
      <c r="J137" s="119"/>
      <c r="K137" s="345"/>
      <c r="L137" s="263"/>
      <c r="M137" s="346"/>
      <c r="N137" s="263"/>
      <c r="O137" s="264"/>
      <c r="P137" s="264"/>
      <c r="Q137" s="264"/>
      <c r="R137" s="94"/>
    </row>
    <row r="138" spans="1:24" s="77" customFormat="1" ht="21" customHeight="1" x14ac:dyDescent="0.2">
      <c r="A138" s="88" t="s">
        <v>24</v>
      </c>
      <c r="B138" s="191"/>
      <c r="C138" s="191"/>
      <c r="D138" s="89">
        <f t="shared" si="19"/>
        <v>0</v>
      </c>
      <c r="E138" s="192"/>
      <c r="F138" s="171" t="str">
        <f t="shared" si="20"/>
        <v/>
      </c>
      <c r="G138" s="119"/>
      <c r="H138" s="119"/>
      <c r="I138" s="119"/>
      <c r="J138" s="119"/>
      <c r="K138" s="345"/>
      <c r="L138" s="263"/>
      <c r="M138" s="346"/>
      <c r="N138" s="263"/>
      <c r="O138" s="264"/>
      <c r="P138" s="264"/>
      <c r="Q138" s="264"/>
      <c r="S138" s="99"/>
      <c r="T138" s="99"/>
      <c r="U138" s="99"/>
    </row>
    <row r="139" spans="1:24" s="77" customFormat="1" ht="21" customHeight="1" x14ac:dyDescent="0.2">
      <c r="A139" s="88" t="s">
        <v>23</v>
      </c>
      <c r="B139" s="191"/>
      <c r="C139" s="191"/>
      <c r="D139" s="89">
        <f t="shared" si="19"/>
        <v>0</v>
      </c>
      <c r="E139" s="192"/>
      <c r="F139" s="171" t="str">
        <f t="shared" si="20"/>
        <v/>
      </c>
      <c r="G139" s="119"/>
      <c r="H139" s="119"/>
      <c r="I139" s="119"/>
      <c r="J139" s="119"/>
      <c r="K139" s="345"/>
      <c r="L139" s="263"/>
      <c r="M139" s="346"/>
      <c r="N139" s="263"/>
      <c r="O139" s="264"/>
      <c r="P139" s="264"/>
      <c r="Q139" s="264"/>
    </row>
    <row r="140" spans="1:24" s="76" customFormat="1" ht="21" customHeight="1" x14ac:dyDescent="0.2">
      <c r="A140" s="88" t="s">
        <v>22</v>
      </c>
      <c r="B140" s="191"/>
      <c r="C140" s="191"/>
      <c r="D140" s="89">
        <f t="shared" si="19"/>
        <v>0</v>
      </c>
      <c r="E140" s="192"/>
      <c r="F140" s="172" t="str">
        <f t="shared" si="20"/>
        <v/>
      </c>
      <c r="G140" s="120"/>
      <c r="H140" s="120"/>
      <c r="I140" s="120"/>
      <c r="J140" s="120"/>
      <c r="K140" s="345"/>
      <c r="L140" s="263"/>
      <c r="M140" s="346"/>
      <c r="N140" s="263"/>
      <c r="O140" s="264"/>
      <c r="P140" s="264"/>
      <c r="Q140" s="264"/>
      <c r="R140" s="70"/>
      <c r="S140" s="71"/>
      <c r="T140" s="71"/>
      <c r="U140" s="71"/>
      <c r="V140" s="71"/>
      <c r="W140" s="71"/>
      <c r="X140" s="71"/>
    </row>
    <row r="141" spans="1:24" s="80" customFormat="1" ht="20.25" customHeight="1" x14ac:dyDescent="0.2">
      <c r="A141" s="90" t="s">
        <v>58</v>
      </c>
      <c r="B141" s="91">
        <f>SUM(B129:B140)</f>
        <v>0</v>
      </c>
      <c r="C141" s="91">
        <f t="shared" ref="C141:D141" si="21">SUM(C129:C140)</f>
        <v>0</v>
      </c>
      <c r="D141" s="91">
        <f t="shared" si="21"/>
        <v>0</v>
      </c>
      <c r="E141" s="68">
        <f>SUM(E129:E140)</f>
        <v>0</v>
      </c>
      <c r="F141" s="68">
        <f t="shared" ref="F141" si="22">SUM(F129:F140)</f>
        <v>0</v>
      </c>
      <c r="G141" s="37" t="e">
        <f>IF(J141*E141&gt;D141,D141,J141*E141)</f>
        <v>#VALUE!</v>
      </c>
      <c r="H141" s="37"/>
      <c r="I141" s="91" t="e">
        <f>D141-G141</f>
        <v>#VALUE!</v>
      </c>
      <c r="J141" s="91" t="str">
        <f>IF(D141&gt;0,IF(D141&gt;COUNT(B129:B140)/12*100000*B125,COUNT(B129:B140)/12*100000*B125/F141,D141/F141),"")</f>
        <v/>
      </c>
      <c r="K141" s="115"/>
      <c r="L141" s="87"/>
      <c r="M141" s="87"/>
      <c r="N141" s="87"/>
      <c r="O141" s="265">
        <f>SUM(O129:O140)</f>
        <v>0</v>
      </c>
      <c r="P141" s="265">
        <f>SUM(P129:P140)</f>
        <v>0</v>
      </c>
      <c r="Q141" s="79"/>
      <c r="R141" s="94"/>
      <c r="S141" s="111"/>
    </row>
    <row r="142" spans="1:24" s="77" customFormat="1" x14ac:dyDescent="0.2">
      <c r="S142" s="99"/>
      <c r="T142" s="99"/>
      <c r="U142" s="99"/>
    </row>
    <row r="143" spans="1:24" s="77" customFormat="1" ht="16.5" customHeight="1" x14ac:dyDescent="0.2">
      <c r="A143" s="102" t="s">
        <v>121</v>
      </c>
      <c r="B143" s="103"/>
      <c r="C143" s="103"/>
      <c r="D143" s="103"/>
      <c r="E143" s="103"/>
      <c r="F143" s="103"/>
      <c r="G143" s="103"/>
      <c r="H143" s="103"/>
      <c r="I143" s="103"/>
      <c r="J143" s="103"/>
      <c r="K143" s="103"/>
      <c r="L143" s="99"/>
      <c r="M143" s="99"/>
      <c r="N143" s="99"/>
    </row>
    <row r="144" spans="1:24" s="76" customFormat="1" x14ac:dyDescent="0.2">
      <c r="A144" s="139" t="s">
        <v>19</v>
      </c>
      <c r="B144" s="140" t="str">
        <f>B$3</f>
        <v>Nom du bénéficiaire</v>
      </c>
      <c r="C144" s="139" t="str">
        <f>"DDP"&amp;B$6&amp;"_PERSO_"&amp;B123</f>
        <v>DDP1_PERSO_</v>
      </c>
      <c r="D144" s="141">
        <f>J$9</f>
        <v>0</v>
      </c>
      <c r="E144" s="142">
        <f>T124</f>
        <v>30</v>
      </c>
      <c r="F144" s="141">
        <f>J$9</f>
        <v>0</v>
      </c>
      <c r="G144" s="143" t="s">
        <v>101</v>
      </c>
      <c r="H144" s="143"/>
      <c r="I144" s="144">
        <f>D141</f>
        <v>0</v>
      </c>
      <c r="J144" s="144" t="e">
        <f>I141</f>
        <v>#VALUE!</v>
      </c>
      <c r="K144" s="75"/>
      <c r="L144" s="74"/>
      <c r="M144" s="82"/>
      <c r="N144" s="71"/>
      <c r="O144" s="70"/>
      <c r="P144" s="70"/>
      <c r="Q144" s="70"/>
      <c r="R144" s="71"/>
      <c r="S144" s="117"/>
      <c r="T144" s="117" t="e">
        <f>G141</f>
        <v>#VALUE!</v>
      </c>
      <c r="U144" s="71"/>
      <c r="V144" s="71"/>
      <c r="W144" s="71"/>
    </row>
    <row r="145" spans="1:20" s="94" customFormat="1" ht="20.25" customHeight="1" x14ac:dyDescent="0.2">
      <c r="A145" s="92"/>
      <c r="B145" s="92"/>
      <c r="C145" s="92"/>
      <c r="D145" s="93"/>
      <c r="E145" s="85"/>
      <c r="F145" s="85"/>
      <c r="G145" s="85"/>
      <c r="H145" s="85"/>
      <c r="I145" s="85"/>
      <c r="J145" s="85"/>
      <c r="K145" s="85"/>
      <c r="L145" s="85"/>
      <c r="M145" s="85"/>
      <c r="N145" s="85"/>
      <c r="O145" s="85"/>
    </row>
    <row r="146" spans="1:20" s="80" customFormat="1" ht="40.5" customHeight="1" x14ac:dyDescent="0.2">
      <c r="A146" s="101" t="s">
        <v>86</v>
      </c>
      <c r="B146" s="347"/>
      <c r="C146" s="348"/>
      <c r="D146" s="349"/>
      <c r="E146" s="350" t="s">
        <v>87</v>
      </c>
      <c r="F146" s="351"/>
      <c r="G146" s="347"/>
      <c r="H146" s="348"/>
      <c r="I146" s="348"/>
      <c r="J146" s="349"/>
      <c r="K146" s="73"/>
      <c r="L146" s="77"/>
      <c r="M146" s="77"/>
      <c r="N146" s="77"/>
      <c r="O146" s="77"/>
      <c r="P146" s="77"/>
      <c r="Q146" s="77"/>
    </row>
    <row r="147" spans="1:20" s="80" customFormat="1" ht="40.5" customHeight="1" x14ac:dyDescent="0.2">
      <c r="A147" s="101" t="s">
        <v>104</v>
      </c>
      <c r="B147" s="279"/>
      <c r="C147" s="280"/>
      <c r="D147" s="281"/>
      <c r="E147" s="278" t="s">
        <v>88</v>
      </c>
      <c r="F147" s="69" t="s">
        <v>102</v>
      </c>
      <c r="G147" s="189"/>
      <c r="H147" s="136"/>
      <c r="I147" s="282" t="s">
        <v>103</v>
      </c>
      <c r="J147" s="190"/>
      <c r="K147" s="112"/>
      <c r="L147" s="77"/>
      <c r="M147" s="77"/>
      <c r="N147" s="77"/>
      <c r="O147" s="77"/>
      <c r="P147" s="77"/>
      <c r="Q147" s="77"/>
      <c r="S147" s="1">
        <f>MONTH(G147)</f>
        <v>1</v>
      </c>
      <c r="T147" s="123">
        <f>IF(S147=2,G147+27,IF(OR(S147=1,S147=3,S147=5,S147=7,S147=8,S147=10,S147=12),G147+30,G147+29))</f>
        <v>30</v>
      </c>
    </row>
    <row r="148" spans="1:20" s="80" customFormat="1" ht="40.5" customHeight="1" x14ac:dyDescent="0.2">
      <c r="A148" s="101" t="s">
        <v>96</v>
      </c>
      <c r="B148" s="352"/>
      <c r="C148" s="348"/>
      <c r="D148" s="349"/>
      <c r="E148" s="350" t="s">
        <v>97</v>
      </c>
      <c r="F148" s="351"/>
      <c r="G148" s="347"/>
      <c r="H148" s="348"/>
      <c r="I148" s="348"/>
      <c r="J148" s="349"/>
      <c r="K148" s="73"/>
      <c r="L148" s="77"/>
      <c r="M148" s="77"/>
      <c r="N148" s="77"/>
      <c r="O148" s="77"/>
      <c r="P148" s="77"/>
      <c r="Q148" s="77"/>
    </row>
    <row r="149" spans="1:20" s="80" customFormat="1" ht="20.25" customHeight="1" x14ac:dyDescent="0.2">
      <c r="A149" s="92"/>
      <c r="B149" s="92"/>
      <c r="C149" s="92"/>
      <c r="D149" s="93"/>
      <c r="E149" s="85"/>
      <c r="F149" s="85"/>
      <c r="G149" s="85"/>
      <c r="H149" s="85"/>
      <c r="I149" s="85"/>
      <c r="J149" s="85"/>
      <c r="K149" s="85"/>
      <c r="L149" s="77"/>
      <c r="M149" s="77"/>
      <c r="N149" s="77"/>
      <c r="O149" s="77"/>
      <c r="P149" s="77"/>
      <c r="Q149" s="77"/>
    </row>
    <row r="150" spans="1:20" s="80" customFormat="1" ht="39.75" customHeight="1" x14ac:dyDescent="0.2">
      <c r="A150" s="81"/>
      <c r="B150" s="341" t="s">
        <v>60</v>
      </c>
      <c r="C150" s="342"/>
      <c r="D150" s="343"/>
      <c r="E150" s="341" t="s">
        <v>61</v>
      </c>
      <c r="F150" s="343"/>
      <c r="G150" s="341" t="s">
        <v>66</v>
      </c>
      <c r="H150" s="342"/>
      <c r="I150" s="342"/>
      <c r="J150" s="342"/>
      <c r="K150" s="114"/>
      <c r="L150" s="344" t="s">
        <v>95</v>
      </c>
      <c r="M150" s="344"/>
      <c r="N150" s="344"/>
      <c r="O150" s="344"/>
      <c r="P150" s="344"/>
      <c r="Q150" s="344"/>
    </row>
    <row r="151" spans="1:20" s="86" customFormat="1" ht="38.25" x14ac:dyDescent="0.2">
      <c r="A151" s="95" t="s">
        <v>118</v>
      </c>
      <c r="B151" s="95" t="s">
        <v>117</v>
      </c>
      <c r="C151" s="95" t="s">
        <v>119</v>
      </c>
      <c r="D151" s="95" t="s">
        <v>166</v>
      </c>
      <c r="E151" s="95" t="s">
        <v>115</v>
      </c>
      <c r="F151" s="116" t="s">
        <v>116</v>
      </c>
      <c r="G151" s="116" t="s">
        <v>57</v>
      </c>
      <c r="H151" s="116"/>
      <c r="I151" s="116" t="s">
        <v>100</v>
      </c>
      <c r="J151" s="116" t="s">
        <v>111</v>
      </c>
      <c r="K151" s="114"/>
      <c r="L151" s="266" t="s">
        <v>62</v>
      </c>
      <c r="M151" s="266" t="s">
        <v>63</v>
      </c>
      <c r="N151" s="266" t="s">
        <v>64</v>
      </c>
      <c r="O151" s="266" t="s">
        <v>38</v>
      </c>
      <c r="P151" s="266" t="s">
        <v>59</v>
      </c>
      <c r="Q151" s="266" t="s">
        <v>14</v>
      </c>
    </row>
    <row r="152" spans="1:20" s="80" customFormat="1" ht="21" customHeight="1" x14ac:dyDescent="0.2">
      <c r="A152" s="88" t="s">
        <v>33</v>
      </c>
      <c r="B152" s="191"/>
      <c r="C152" s="191"/>
      <c r="D152" s="89">
        <f>B152+C152</f>
        <v>0</v>
      </c>
      <c r="E152" s="192"/>
      <c r="F152" s="170" t="str">
        <f>IF($G$148="","",IF(D152=0,"",$G$148/12*$B$148))</f>
        <v/>
      </c>
      <c r="G152" s="119"/>
      <c r="H152" s="119"/>
      <c r="I152" s="119"/>
      <c r="J152" s="119"/>
      <c r="K152" s="345"/>
      <c r="L152" s="263"/>
      <c r="M152" s="346"/>
      <c r="N152" s="263"/>
      <c r="O152" s="277"/>
      <c r="P152" s="277"/>
      <c r="Q152" s="277"/>
    </row>
    <row r="153" spans="1:20" s="80" customFormat="1" ht="21" customHeight="1" x14ac:dyDescent="0.2">
      <c r="A153" s="88" t="s">
        <v>32</v>
      </c>
      <c r="B153" s="191"/>
      <c r="C153" s="191"/>
      <c r="D153" s="89">
        <f t="shared" ref="D153:D163" si="23">B153+C153</f>
        <v>0</v>
      </c>
      <c r="E153" s="192"/>
      <c r="F153" s="171" t="str">
        <f t="shared" ref="F153:F163" si="24">IF($G$148="","",IF(D153=0,"",$G$148/12*$B$148))</f>
        <v/>
      </c>
      <c r="G153" s="119"/>
      <c r="H153" s="119"/>
      <c r="I153" s="119"/>
      <c r="J153" s="119"/>
      <c r="K153" s="345"/>
      <c r="L153" s="263"/>
      <c r="M153" s="346"/>
      <c r="N153" s="263"/>
      <c r="O153" s="277"/>
      <c r="P153" s="277"/>
      <c r="Q153" s="277"/>
    </row>
    <row r="154" spans="1:20" s="80" customFormat="1" ht="21" customHeight="1" x14ac:dyDescent="0.2">
      <c r="A154" s="88" t="s">
        <v>31</v>
      </c>
      <c r="B154" s="191"/>
      <c r="C154" s="191"/>
      <c r="D154" s="89">
        <f t="shared" si="23"/>
        <v>0</v>
      </c>
      <c r="E154" s="192"/>
      <c r="F154" s="171" t="str">
        <f t="shared" si="24"/>
        <v/>
      </c>
      <c r="G154" s="119"/>
      <c r="H154" s="119"/>
      <c r="I154" s="119"/>
      <c r="J154" s="119"/>
      <c r="K154" s="345"/>
      <c r="L154" s="263"/>
      <c r="M154" s="346"/>
      <c r="N154" s="263"/>
      <c r="O154" s="277"/>
      <c r="P154" s="277"/>
      <c r="Q154" s="277"/>
    </row>
    <row r="155" spans="1:20" s="80" customFormat="1" ht="21" customHeight="1" x14ac:dyDescent="0.2">
      <c r="A155" s="88" t="s">
        <v>30</v>
      </c>
      <c r="B155" s="191"/>
      <c r="C155" s="191"/>
      <c r="D155" s="89">
        <f t="shared" si="23"/>
        <v>0</v>
      </c>
      <c r="E155" s="192"/>
      <c r="F155" s="171" t="str">
        <f t="shared" si="24"/>
        <v/>
      </c>
      <c r="G155" s="119"/>
      <c r="H155" s="119"/>
      <c r="I155" s="119"/>
      <c r="J155" s="119"/>
      <c r="K155" s="345"/>
      <c r="L155" s="263"/>
      <c r="M155" s="346"/>
      <c r="N155" s="263"/>
      <c r="O155" s="277"/>
      <c r="P155" s="277"/>
      <c r="Q155" s="277"/>
    </row>
    <row r="156" spans="1:20" s="80" customFormat="1" ht="21" customHeight="1" x14ac:dyDescent="0.2">
      <c r="A156" s="88" t="s">
        <v>29</v>
      </c>
      <c r="B156" s="191"/>
      <c r="C156" s="191"/>
      <c r="D156" s="89">
        <f t="shared" si="23"/>
        <v>0</v>
      </c>
      <c r="E156" s="192"/>
      <c r="F156" s="171" t="str">
        <f t="shared" si="24"/>
        <v/>
      </c>
      <c r="G156" s="119"/>
      <c r="H156" s="119"/>
      <c r="I156" s="119"/>
      <c r="J156" s="119"/>
      <c r="K156" s="345"/>
      <c r="L156" s="263"/>
      <c r="M156" s="346"/>
      <c r="N156" s="263"/>
      <c r="O156" s="277"/>
      <c r="P156" s="277"/>
      <c r="Q156" s="277"/>
    </row>
    <row r="157" spans="1:20" s="80" customFormat="1" ht="21" customHeight="1" x14ac:dyDescent="0.2">
      <c r="A157" s="88" t="s">
        <v>28</v>
      </c>
      <c r="B157" s="191"/>
      <c r="C157" s="191"/>
      <c r="D157" s="89">
        <f t="shared" si="23"/>
        <v>0</v>
      </c>
      <c r="E157" s="192"/>
      <c r="F157" s="171" t="str">
        <f t="shared" si="24"/>
        <v/>
      </c>
      <c r="G157" s="119"/>
      <c r="H157" s="119"/>
      <c r="I157" s="119"/>
      <c r="J157" s="119"/>
      <c r="K157" s="345"/>
      <c r="L157" s="263"/>
      <c r="M157" s="346"/>
      <c r="N157" s="263"/>
      <c r="O157" s="277"/>
      <c r="P157" s="277"/>
      <c r="Q157" s="277"/>
    </row>
    <row r="158" spans="1:20" s="80" customFormat="1" ht="21" customHeight="1" x14ac:dyDescent="0.2">
      <c r="A158" s="88" t="s">
        <v>27</v>
      </c>
      <c r="B158" s="191"/>
      <c r="C158" s="191"/>
      <c r="D158" s="89">
        <f t="shared" si="23"/>
        <v>0</v>
      </c>
      <c r="E158" s="192"/>
      <c r="F158" s="171" t="str">
        <f t="shared" si="24"/>
        <v/>
      </c>
      <c r="G158" s="119"/>
      <c r="H158" s="119"/>
      <c r="I158" s="119"/>
      <c r="J158" s="119"/>
      <c r="K158" s="345"/>
      <c r="L158" s="263"/>
      <c r="M158" s="346"/>
      <c r="N158" s="263"/>
      <c r="O158" s="277"/>
      <c r="P158" s="277"/>
      <c r="Q158" s="277"/>
    </row>
    <row r="159" spans="1:20" s="80" customFormat="1" ht="21" customHeight="1" x14ac:dyDescent="0.2">
      <c r="A159" s="88" t="s">
        <v>26</v>
      </c>
      <c r="B159" s="191"/>
      <c r="C159" s="191"/>
      <c r="D159" s="89">
        <f t="shared" si="23"/>
        <v>0</v>
      </c>
      <c r="E159" s="192"/>
      <c r="F159" s="171" t="str">
        <f t="shared" si="24"/>
        <v/>
      </c>
      <c r="G159" s="119"/>
      <c r="H159" s="119"/>
      <c r="I159" s="119"/>
      <c r="J159" s="119"/>
      <c r="K159" s="345"/>
      <c r="L159" s="263"/>
      <c r="M159" s="346"/>
      <c r="N159" s="263"/>
      <c r="O159" s="277"/>
      <c r="P159" s="277"/>
      <c r="Q159" s="277"/>
      <c r="R159" s="94"/>
    </row>
    <row r="160" spans="1:20" s="80" customFormat="1" ht="21" customHeight="1" x14ac:dyDescent="0.2">
      <c r="A160" s="88" t="s">
        <v>25</v>
      </c>
      <c r="B160" s="191"/>
      <c r="C160" s="191"/>
      <c r="D160" s="89">
        <f t="shared" si="23"/>
        <v>0</v>
      </c>
      <c r="E160" s="192"/>
      <c r="F160" s="171" t="str">
        <f t="shared" si="24"/>
        <v/>
      </c>
      <c r="G160" s="119"/>
      <c r="H160" s="119"/>
      <c r="I160" s="119"/>
      <c r="J160" s="119"/>
      <c r="K160" s="345"/>
      <c r="L160" s="263"/>
      <c r="M160" s="346"/>
      <c r="N160" s="263"/>
      <c r="O160" s="277"/>
      <c r="P160" s="277"/>
      <c r="Q160" s="277"/>
      <c r="R160" s="94"/>
    </row>
    <row r="161" spans="1:24" s="77" customFormat="1" ht="21" customHeight="1" x14ac:dyDescent="0.2">
      <c r="A161" s="88" t="s">
        <v>24</v>
      </c>
      <c r="B161" s="191"/>
      <c r="C161" s="191"/>
      <c r="D161" s="89">
        <f t="shared" si="23"/>
        <v>0</v>
      </c>
      <c r="E161" s="192"/>
      <c r="F161" s="171" t="str">
        <f t="shared" si="24"/>
        <v/>
      </c>
      <c r="G161" s="119"/>
      <c r="H161" s="119"/>
      <c r="I161" s="119"/>
      <c r="J161" s="119"/>
      <c r="K161" s="345"/>
      <c r="L161" s="263"/>
      <c r="M161" s="346"/>
      <c r="N161" s="263"/>
      <c r="O161" s="277"/>
      <c r="P161" s="277"/>
      <c r="Q161" s="277"/>
      <c r="S161" s="99"/>
      <c r="T161" s="99"/>
      <c r="U161" s="99"/>
    </row>
    <row r="162" spans="1:24" s="77" customFormat="1" ht="21" customHeight="1" x14ac:dyDescent="0.2">
      <c r="A162" s="88" t="s">
        <v>23</v>
      </c>
      <c r="B162" s="191"/>
      <c r="C162" s="191"/>
      <c r="D162" s="89">
        <f t="shared" si="23"/>
        <v>0</v>
      </c>
      <c r="E162" s="192"/>
      <c r="F162" s="171" t="str">
        <f t="shared" si="24"/>
        <v/>
      </c>
      <c r="G162" s="119"/>
      <c r="H162" s="119"/>
      <c r="I162" s="119"/>
      <c r="J162" s="119"/>
      <c r="K162" s="345"/>
      <c r="L162" s="263"/>
      <c r="M162" s="346"/>
      <c r="N162" s="263"/>
      <c r="O162" s="277"/>
      <c r="P162" s="277"/>
      <c r="Q162" s="277"/>
    </row>
    <row r="163" spans="1:24" s="76" customFormat="1" ht="21" customHeight="1" x14ac:dyDescent="0.2">
      <c r="A163" s="88" t="s">
        <v>22</v>
      </c>
      <c r="B163" s="191"/>
      <c r="C163" s="191"/>
      <c r="D163" s="89">
        <f t="shared" si="23"/>
        <v>0</v>
      </c>
      <c r="E163" s="192"/>
      <c r="F163" s="172" t="str">
        <f t="shared" si="24"/>
        <v/>
      </c>
      <c r="G163" s="120"/>
      <c r="H163" s="120"/>
      <c r="I163" s="120"/>
      <c r="J163" s="120"/>
      <c r="K163" s="345"/>
      <c r="L163" s="263"/>
      <c r="M163" s="346"/>
      <c r="N163" s="263"/>
      <c r="O163" s="277"/>
      <c r="P163" s="277"/>
      <c r="Q163" s="277"/>
      <c r="R163" s="70"/>
      <c r="S163" s="71"/>
      <c r="T163" s="71"/>
      <c r="U163" s="71"/>
      <c r="V163" s="71"/>
      <c r="W163" s="71"/>
      <c r="X163" s="71"/>
    </row>
    <row r="164" spans="1:24" s="80" customFormat="1" ht="20.25" customHeight="1" x14ac:dyDescent="0.2">
      <c r="A164" s="90" t="s">
        <v>58</v>
      </c>
      <c r="B164" s="91">
        <f>SUM(B152:B163)</f>
        <v>0</v>
      </c>
      <c r="C164" s="91">
        <f t="shared" ref="C164:D164" si="25">SUM(C152:C163)</f>
        <v>0</v>
      </c>
      <c r="D164" s="91">
        <f t="shared" si="25"/>
        <v>0</v>
      </c>
      <c r="E164" s="68">
        <f>SUM(E152:E163)</f>
        <v>0</v>
      </c>
      <c r="F164" s="68">
        <f t="shared" ref="F164" si="26">SUM(F152:F163)</f>
        <v>0</v>
      </c>
      <c r="G164" s="37" t="e">
        <f>IF(J164*E164&gt;D164,D164,J164*E164)</f>
        <v>#VALUE!</v>
      </c>
      <c r="H164" s="37"/>
      <c r="I164" s="91" t="e">
        <f>D164-G164</f>
        <v>#VALUE!</v>
      </c>
      <c r="J164" s="91" t="str">
        <f>IF(D164&gt;0,IF(D164&gt;COUNT(B152:B163)/12*100000*B148,COUNT(B152:B163)/12*100000*B148/F164,D164/F164),"")</f>
        <v/>
      </c>
      <c r="K164" s="115"/>
      <c r="L164" s="87"/>
      <c r="M164" s="87"/>
      <c r="N164" s="87"/>
      <c r="O164" s="265">
        <f>SUM(O152:O163)</f>
        <v>0</v>
      </c>
      <c r="P164" s="265">
        <f>SUM(P152:P163)</f>
        <v>0</v>
      </c>
      <c r="Q164" s="79"/>
      <c r="R164" s="94"/>
      <c r="S164" s="111"/>
    </row>
    <row r="165" spans="1:24" s="77" customFormat="1" x14ac:dyDescent="0.2">
      <c r="S165" s="99"/>
      <c r="T165" s="99"/>
      <c r="U165" s="99"/>
    </row>
    <row r="166" spans="1:24" s="77" customFormat="1" ht="16.5" customHeight="1" x14ac:dyDescent="0.2">
      <c r="A166" s="102" t="s">
        <v>121</v>
      </c>
      <c r="B166" s="103"/>
      <c r="C166" s="103"/>
      <c r="D166" s="103"/>
      <c r="E166" s="103"/>
      <c r="F166" s="103"/>
      <c r="G166" s="103"/>
      <c r="H166" s="103"/>
      <c r="I166" s="103"/>
      <c r="J166" s="103"/>
      <c r="K166" s="103"/>
      <c r="L166" s="99"/>
      <c r="M166" s="99"/>
      <c r="N166" s="99"/>
    </row>
    <row r="167" spans="1:24" s="76" customFormat="1" x14ac:dyDescent="0.2">
      <c r="A167" s="139" t="s">
        <v>19</v>
      </c>
      <c r="B167" s="140" t="str">
        <f>B$3</f>
        <v>Nom du bénéficiaire</v>
      </c>
      <c r="C167" s="139" t="str">
        <f>"DDP"&amp;B$6&amp;"_PERSO_"&amp;B146</f>
        <v>DDP1_PERSO_</v>
      </c>
      <c r="D167" s="141">
        <f>J$9</f>
        <v>0</v>
      </c>
      <c r="E167" s="142">
        <f>T147</f>
        <v>30</v>
      </c>
      <c r="F167" s="141">
        <f>J$9</f>
        <v>0</v>
      </c>
      <c r="G167" s="143" t="s">
        <v>101</v>
      </c>
      <c r="H167" s="143"/>
      <c r="I167" s="144">
        <f>D164</f>
        <v>0</v>
      </c>
      <c r="J167" s="144" t="e">
        <f>I164</f>
        <v>#VALUE!</v>
      </c>
      <c r="K167" s="75"/>
      <c r="L167" s="74"/>
      <c r="M167" s="82"/>
      <c r="N167" s="71"/>
      <c r="O167" s="70"/>
      <c r="P167" s="70"/>
      <c r="Q167" s="70"/>
      <c r="R167" s="71"/>
      <c r="S167" s="117"/>
      <c r="T167" s="117" t="e">
        <f>G164</f>
        <v>#VALUE!</v>
      </c>
      <c r="U167" s="71"/>
      <c r="V167" s="71"/>
      <c r="W167" s="71"/>
    </row>
    <row r="168" spans="1:24" s="1" customFormat="1" x14ac:dyDescent="0.2">
      <c r="C168" s="2"/>
      <c r="D168" s="4"/>
      <c r="E168" s="4"/>
      <c r="I168" s="3"/>
      <c r="J168" s="3"/>
      <c r="M168" s="77"/>
      <c r="T168" s="3"/>
    </row>
    <row r="169" spans="1:24" s="80" customFormat="1" ht="40.5" customHeight="1" x14ac:dyDescent="0.2">
      <c r="A169" s="101" t="s">
        <v>86</v>
      </c>
      <c r="B169" s="347"/>
      <c r="C169" s="348"/>
      <c r="D169" s="349"/>
      <c r="E169" s="350" t="s">
        <v>87</v>
      </c>
      <c r="F169" s="351"/>
      <c r="G169" s="347"/>
      <c r="H169" s="348"/>
      <c r="I169" s="348"/>
      <c r="J169" s="349"/>
      <c r="K169" s="73"/>
      <c r="L169" s="77"/>
      <c r="M169" s="77"/>
      <c r="N169" s="77"/>
      <c r="O169" s="77"/>
      <c r="P169" s="77"/>
      <c r="Q169" s="77"/>
    </row>
    <row r="170" spans="1:24" s="80" customFormat="1" ht="40.5" customHeight="1" x14ac:dyDescent="0.2">
      <c r="A170" s="101" t="s">
        <v>104</v>
      </c>
      <c r="B170" s="279"/>
      <c r="C170" s="280"/>
      <c r="D170" s="281"/>
      <c r="E170" s="278" t="s">
        <v>88</v>
      </c>
      <c r="F170" s="69" t="s">
        <v>102</v>
      </c>
      <c r="G170" s="189"/>
      <c r="H170" s="136"/>
      <c r="I170" s="282" t="s">
        <v>103</v>
      </c>
      <c r="J170" s="190"/>
      <c r="K170" s="112"/>
      <c r="L170" s="77"/>
      <c r="M170" s="77"/>
      <c r="N170" s="77"/>
      <c r="O170" s="77"/>
      <c r="P170" s="77"/>
      <c r="Q170" s="77"/>
      <c r="S170" s="1">
        <f>MONTH(G170)</f>
        <v>1</v>
      </c>
      <c r="T170" s="123">
        <f>IF(S170=2,G170+27,IF(OR(S170=1,S170=3,S170=5,S170=7,S170=8,S170=10,S170=12),G170+30,G170+29))</f>
        <v>30</v>
      </c>
    </row>
    <row r="171" spans="1:24" s="80" customFormat="1" ht="40.5" customHeight="1" x14ac:dyDescent="0.2">
      <c r="A171" s="101" t="s">
        <v>96</v>
      </c>
      <c r="B171" s="352"/>
      <c r="C171" s="348"/>
      <c r="D171" s="349"/>
      <c r="E171" s="350" t="s">
        <v>97</v>
      </c>
      <c r="F171" s="351"/>
      <c r="G171" s="347"/>
      <c r="H171" s="348"/>
      <c r="I171" s="348"/>
      <c r="J171" s="349"/>
      <c r="K171" s="73"/>
      <c r="L171" s="77"/>
      <c r="M171" s="77"/>
      <c r="N171" s="77"/>
      <c r="O171" s="77"/>
      <c r="P171" s="77"/>
      <c r="Q171" s="77"/>
    </row>
    <row r="172" spans="1:24" s="80" customFormat="1" ht="20.25" customHeight="1" x14ac:dyDescent="0.2">
      <c r="A172" s="92"/>
      <c r="B172" s="92"/>
      <c r="C172" s="92"/>
      <c r="D172" s="93"/>
      <c r="E172" s="85"/>
      <c r="F172" s="85"/>
      <c r="G172" s="85"/>
      <c r="H172" s="85"/>
      <c r="I172" s="85"/>
      <c r="J172" s="85"/>
      <c r="K172" s="85"/>
      <c r="L172" s="77"/>
      <c r="M172" s="77"/>
      <c r="N172" s="77"/>
      <c r="O172" s="77"/>
      <c r="P172" s="77"/>
      <c r="Q172" s="77"/>
    </row>
    <row r="173" spans="1:24" s="80" customFormat="1" ht="39.75" customHeight="1" x14ac:dyDescent="0.2">
      <c r="A173" s="81"/>
      <c r="B173" s="341" t="s">
        <v>60</v>
      </c>
      <c r="C173" s="342"/>
      <c r="D173" s="343"/>
      <c r="E173" s="341" t="s">
        <v>61</v>
      </c>
      <c r="F173" s="343"/>
      <c r="G173" s="341" t="s">
        <v>66</v>
      </c>
      <c r="H173" s="342"/>
      <c r="I173" s="342"/>
      <c r="J173" s="342"/>
      <c r="K173" s="114"/>
      <c r="L173" s="344" t="s">
        <v>95</v>
      </c>
      <c r="M173" s="344"/>
      <c r="N173" s="344"/>
      <c r="O173" s="344"/>
      <c r="P173" s="344"/>
      <c r="Q173" s="344"/>
    </row>
    <row r="174" spans="1:24" s="86" customFormat="1" ht="38.25" x14ac:dyDescent="0.2">
      <c r="A174" s="95" t="s">
        <v>118</v>
      </c>
      <c r="B174" s="95" t="s">
        <v>117</v>
      </c>
      <c r="C174" s="95" t="s">
        <v>119</v>
      </c>
      <c r="D174" s="95" t="s">
        <v>166</v>
      </c>
      <c r="E174" s="95" t="s">
        <v>115</v>
      </c>
      <c r="F174" s="116" t="s">
        <v>116</v>
      </c>
      <c r="G174" s="116" t="s">
        <v>57</v>
      </c>
      <c r="H174" s="116"/>
      <c r="I174" s="116" t="s">
        <v>100</v>
      </c>
      <c r="J174" s="116" t="s">
        <v>111</v>
      </c>
      <c r="K174" s="114"/>
      <c r="L174" s="266" t="s">
        <v>62</v>
      </c>
      <c r="M174" s="266" t="s">
        <v>63</v>
      </c>
      <c r="N174" s="266" t="s">
        <v>64</v>
      </c>
      <c r="O174" s="266" t="s">
        <v>38</v>
      </c>
      <c r="P174" s="266" t="s">
        <v>59</v>
      </c>
      <c r="Q174" s="266" t="s">
        <v>14</v>
      </c>
    </row>
    <row r="175" spans="1:24" s="80" customFormat="1" ht="21" customHeight="1" x14ac:dyDescent="0.2">
      <c r="A175" s="88" t="s">
        <v>33</v>
      </c>
      <c r="B175" s="191"/>
      <c r="C175" s="191"/>
      <c r="D175" s="89">
        <f>B175+C175</f>
        <v>0</v>
      </c>
      <c r="E175" s="192"/>
      <c r="F175" s="170" t="str">
        <f>IF($G$171="","",IF(D175=0,"",$G$171/12*$B$171))</f>
        <v/>
      </c>
      <c r="G175" s="119"/>
      <c r="H175" s="119"/>
      <c r="I175" s="119"/>
      <c r="J175" s="119"/>
      <c r="K175" s="345"/>
      <c r="L175" s="263"/>
      <c r="M175" s="346"/>
      <c r="N175" s="263"/>
      <c r="O175" s="277"/>
      <c r="P175" s="277"/>
      <c r="Q175" s="277"/>
    </row>
    <row r="176" spans="1:24" s="80" customFormat="1" ht="21" customHeight="1" x14ac:dyDescent="0.2">
      <c r="A176" s="88" t="s">
        <v>32</v>
      </c>
      <c r="B176" s="191"/>
      <c r="C176" s="191"/>
      <c r="D176" s="89">
        <f t="shared" ref="D176:D186" si="27">B176+C176</f>
        <v>0</v>
      </c>
      <c r="E176" s="192"/>
      <c r="F176" s="171" t="str">
        <f t="shared" ref="F176:F186" si="28">IF($G$171="","",IF(D176=0,"",$G$171/12*$B$171))</f>
        <v/>
      </c>
      <c r="G176" s="119"/>
      <c r="H176" s="119"/>
      <c r="I176" s="119"/>
      <c r="J176" s="119"/>
      <c r="K176" s="345"/>
      <c r="L176" s="263"/>
      <c r="M176" s="346"/>
      <c r="N176" s="263"/>
      <c r="O176" s="277"/>
      <c r="P176" s="277"/>
      <c r="Q176" s="277"/>
    </row>
    <row r="177" spans="1:24" s="80" customFormat="1" ht="21" customHeight="1" x14ac:dyDescent="0.2">
      <c r="A177" s="88" t="s">
        <v>31</v>
      </c>
      <c r="B177" s="191"/>
      <c r="C177" s="191"/>
      <c r="D177" s="89">
        <f t="shared" si="27"/>
        <v>0</v>
      </c>
      <c r="E177" s="192"/>
      <c r="F177" s="171" t="str">
        <f t="shared" si="28"/>
        <v/>
      </c>
      <c r="G177" s="119"/>
      <c r="H177" s="119"/>
      <c r="I177" s="119"/>
      <c r="J177" s="119"/>
      <c r="K177" s="345"/>
      <c r="L177" s="263"/>
      <c r="M177" s="346"/>
      <c r="N177" s="263"/>
      <c r="O177" s="277"/>
      <c r="P177" s="277"/>
      <c r="Q177" s="277"/>
    </row>
    <row r="178" spans="1:24" s="80" customFormat="1" ht="21" customHeight="1" x14ac:dyDescent="0.2">
      <c r="A178" s="88" t="s">
        <v>30</v>
      </c>
      <c r="B178" s="191"/>
      <c r="C178" s="191"/>
      <c r="D178" s="89">
        <f t="shared" si="27"/>
        <v>0</v>
      </c>
      <c r="E178" s="192"/>
      <c r="F178" s="171" t="str">
        <f t="shared" si="28"/>
        <v/>
      </c>
      <c r="G178" s="119"/>
      <c r="H178" s="119"/>
      <c r="I178" s="119"/>
      <c r="J178" s="119"/>
      <c r="K178" s="345"/>
      <c r="L178" s="263"/>
      <c r="M178" s="346"/>
      <c r="N178" s="263"/>
      <c r="O178" s="277"/>
      <c r="P178" s="277"/>
      <c r="Q178" s="277"/>
    </row>
    <row r="179" spans="1:24" s="80" customFormat="1" ht="21" customHeight="1" x14ac:dyDescent="0.2">
      <c r="A179" s="88" t="s">
        <v>29</v>
      </c>
      <c r="B179" s="191"/>
      <c r="C179" s="191"/>
      <c r="D179" s="89">
        <f t="shared" si="27"/>
        <v>0</v>
      </c>
      <c r="E179" s="192"/>
      <c r="F179" s="171" t="str">
        <f t="shared" si="28"/>
        <v/>
      </c>
      <c r="G179" s="119"/>
      <c r="H179" s="119"/>
      <c r="I179" s="119"/>
      <c r="J179" s="119"/>
      <c r="K179" s="345"/>
      <c r="L179" s="263"/>
      <c r="M179" s="346"/>
      <c r="N179" s="263"/>
      <c r="O179" s="277"/>
      <c r="P179" s="277"/>
      <c r="Q179" s="277"/>
    </row>
    <row r="180" spans="1:24" s="80" customFormat="1" ht="21" customHeight="1" x14ac:dyDescent="0.2">
      <c r="A180" s="88" t="s">
        <v>28</v>
      </c>
      <c r="B180" s="191"/>
      <c r="C180" s="191"/>
      <c r="D180" s="89">
        <f t="shared" si="27"/>
        <v>0</v>
      </c>
      <c r="E180" s="192"/>
      <c r="F180" s="171" t="str">
        <f t="shared" si="28"/>
        <v/>
      </c>
      <c r="G180" s="119"/>
      <c r="H180" s="119"/>
      <c r="I180" s="119"/>
      <c r="J180" s="119"/>
      <c r="K180" s="345"/>
      <c r="L180" s="263"/>
      <c r="M180" s="346"/>
      <c r="N180" s="263"/>
      <c r="O180" s="277"/>
      <c r="P180" s="277"/>
      <c r="Q180" s="277"/>
    </row>
    <row r="181" spans="1:24" s="80" customFormat="1" ht="21" customHeight="1" x14ac:dyDescent="0.2">
      <c r="A181" s="88" t="s">
        <v>27</v>
      </c>
      <c r="B181" s="191"/>
      <c r="C181" s="191"/>
      <c r="D181" s="89">
        <f t="shared" si="27"/>
        <v>0</v>
      </c>
      <c r="E181" s="192"/>
      <c r="F181" s="171" t="str">
        <f t="shared" si="28"/>
        <v/>
      </c>
      <c r="G181" s="119"/>
      <c r="H181" s="119"/>
      <c r="I181" s="119"/>
      <c r="J181" s="119"/>
      <c r="K181" s="345"/>
      <c r="L181" s="263"/>
      <c r="M181" s="346"/>
      <c r="N181" s="263"/>
      <c r="O181" s="277"/>
      <c r="P181" s="277"/>
      <c r="Q181" s="277"/>
    </row>
    <row r="182" spans="1:24" s="80" customFormat="1" ht="21" customHeight="1" x14ac:dyDescent="0.2">
      <c r="A182" s="88" t="s">
        <v>26</v>
      </c>
      <c r="B182" s="191"/>
      <c r="C182" s="191"/>
      <c r="D182" s="89">
        <f t="shared" si="27"/>
        <v>0</v>
      </c>
      <c r="E182" s="192"/>
      <c r="F182" s="171" t="str">
        <f t="shared" si="28"/>
        <v/>
      </c>
      <c r="G182" s="119"/>
      <c r="H182" s="119"/>
      <c r="I182" s="119"/>
      <c r="J182" s="119"/>
      <c r="K182" s="345"/>
      <c r="L182" s="263"/>
      <c r="M182" s="346"/>
      <c r="N182" s="263"/>
      <c r="O182" s="277"/>
      <c r="P182" s="277"/>
      <c r="Q182" s="277"/>
      <c r="R182" s="94"/>
    </row>
    <row r="183" spans="1:24" s="80" customFormat="1" ht="21" customHeight="1" x14ac:dyDescent="0.2">
      <c r="A183" s="88" t="s">
        <v>25</v>
      </c>
      <c r="B183" s="191"/>
      <c r="C183" s="191"/>
      <c r="D183" s="89">
        <f t="shared" si="27"/>
        <v>0</v>
      </c>
      <c r="E183" s="192"/>
      <c r="F183" s="171" t="str">
        <f t="shared" si="28"/>
        <v/>
      </c>
      <c r="G183" s="119"/>
      <c r="H183" s="119"/>
      <c r="I183" s="119"/>
      <c r="J183" s="119"/>
      <c r="K183" s="345"/>
      <c r="L183" s="263"/>
      <c r="M183" s="346"/>
      <c r="N183" s="263"/>
      <c r="O183" s="277"/>
      <c r="P183" s="277"/>
      <c r="Q183" s="277"/>
      <c r="R183" s="94"/>
    </row>
    <row r="184" spans="1:24" s="77" customFormat="1" ht="21" customHeight="1" x14ac:dyDescent="0.2">
      <c r="A184" s="88" t="s">
        <v>24</v>
      </c>
      <c r="B184" s="191"/>
      <c r="C184" s="191"/>
      <c r="D184" s="89">
        <f t="shared" si="27"/>
        <v>0</v>
      </c>
      <c r="E184" s="192"/>
      <c r="F184" s="171" t="str">
        <f t="shared" si="28"/>
        <v/>
      </c>
      <c r="G184" s="119"/>
      <c r="H184" s="119"/>
      <c r="I184" s="119"/>
      <c r="J184" s="119"/>
      <c r="K184" s="345"/>
      <c r="L184" s="263"/>
      <c r="M184" s="346"/>
      <c r="N184" s="263"/>
      <c r="O184" s="277"/>
      <c r="P184" s="277"/>
      <c r="Q184" s="277"/>
      <c r="S184" s="99"/>
      <c r="T184" s="99"/>
      <c r="U184" s="99"/>
    </row>
    <row r="185" spans="1:24" s="77" customFormat="1" ht="21" customHeight="1" x14ac:dyDescent="0.2">
      <c r="A185" s="88" t="s">
        <v>23</v>
      </c>
      <c r="B185" s="191"/>
      <c r="C185" s="191"/>
      <c r="D185" s="89">
        <f t="shared" si="27"/>
        <v>0</v>
      </c>
      <c r="E185" s="192"/>
      <c r="F185" s="171" t="str">
        <f t="shared" si="28"/>
        <v/>
      </c>
      <c r="G185" s="119"/>
      <c r="H185" s="119"/>
      <c r="I185" s="119"/>
      <c r="J185" s="119"/>
      <c r="K185" s="345"/>
      <c r="L185" s="263"/>
      <c r="M185" s="346"/>
      <c r="N185" s="263"/>
      <c r="O185" s="277"/>
      <c r="P185" s="277"/>
      <c r="Q185" s="277"/>
    </row>
    <row r="186" spans="1:24" s="76" customFormat="1" ht="21" customHeight="1" x14ac:dyDescent="0.2">
      <c r="A186" s="88" t="s">
        <v>22</v>
      </c>
      <c r="B186" s="191"/>
      <c r="C186" s="191"/>
      <c r="D186" s="89">
        <f t="shared" si="27"/>
        <v>0</v>
      </c>
      <c r="E186" s="192"/>
      <c r="F186" s="172" t="str">
        <f t="shared" si="28"/>
        <v/>
      </c>
      <c r="G186" s="120"/>
      <c r="H186" s="120"/>
      <c r="I186" s="120"/>
      <c r="J186" s="120"/>
      <c r="K186" s="345"/>
      <c r="L186" s="263"/>
      <c r="M186" s="346"/>
      <c r="N186" s="263"/>
      <c r="O186" s="277"/>
      <c r="P186" s="277"/>
      <c r="Q186" s="277"/>
      <c r="R186" s="70"/>
      <c r="S186" s="71"/>
      <c r="T186" s="71"/>
      <c r="U186" s="71"/>
      <c r="V186" s="71"/>
      <c r="W186" s="71"/>
      <c r="X186" s="71"/>
    </row>
    <row r="187" spans="1:24" s="80" customFormat="1" ht="20.25" customHeight="1" x14ac:dyDescent="0.2">
      <c r="A187" s="90" t="s">
        <v>58</v>
      </c>
      <c r="B187" s="91">
        <f>SUM(B175:B186)</f>
        <v>0</v>
      </c>
      <c r="C187" s="91">
        <f t="shared" ref="C187:D187" si="29">SUM(C175:C186)</f>
        <v>0</v>
      </c>
      <c r="D187" s="91">
        <f t="shared" si="29"/>
        <v>0</v>
      </c>
      <c r="E187" s="68">
        <f>SUM(E175:E186)</f>
        <v>0</v>
      </c>
      <c r="F187" s="68">
        <f t="shared" ref="F187" si="30">SUM(F175:F186)</f>
        <v>0</v>
      </c>
      <c r="G187" s="37" t="e">
        <f>IF(J187*E187&gt;D187,D187,J187*E187)</f>
        <v>#VALUE!</v>
      </c>
      <c r="H187" s="37"/>
      <c r="I187" s="91" t="e">
        <f>D187-G187</f>
        <v>#VALUE!</v>
      </c>
      <c r="J187" s="91" t="str">
        <f>IF(D187&gt;0,IF(D187&gt;COUNT(B175:B186)/12*100000*B171,COUNT(B175:B186)/12*100000*B171/F187,D187/F187),"")</f>
        <v/>
      </c>
      <c r="K187" s="115"/>
      <c r="L187" s="87"/>
      <c r="M187" s="87"/>
      <c r="N187" s="87"/>
      <c r="O187" s="265">
        <f>SUM(O175:O186)</f>
        <v>0</v>
      </c>
      <c r="P187" s="265">
        <f>SUM(P175:P186)</f>
        <v>0</v>
      </c>
      <c r="Q187" s="79"/>
      <c r="R187" s="94"/>
      <c r="S187" s="111"/>
    </row>
    <row r="188" spans="1:24" s="77" customFormat="1" x14ac:dyDescent="0.2">
      <c r="S188" s="99"/>
      <c r="T188" s="99"/>
      <c r="U188" s="99"/>
    </row>
    <row r="189" spans="1:24" s="77" customFormat="1" ht="16.5" customHeight="1" x14ac:dyDescent="0.2">
      <c r="A189" s="102" t="s">
        <v>121</v>
      </c>
      <c r="B189" s="103"/>
      <c r="C189" s="103"/>
      <c r="D189" s="103"/>
      <c r="E189" s="103"/>
      <c r="F189" s="103"/>
      <c r="G189" s="103"/>
      <c r="H189" s="103"/>
      <c r="I189" s="103"/>
      <c r="J189" s="103"/>
      <c r="K189" s="103"/>
      <c r="L189" s="99"/>
      <c r="M189" s="99"/>
      <c r="N189" s="99"/>
    </row>
    <row r="190" spans="1:24" s="76" customFormat="1" x14ac:dyDescent="0.2">
      <c r="A190" s="139" t="s">
        <v>19</v>
      </c>
      <c r="B190" s="140" t="str">
        <f>B$3</f>
        <v>Nom du bénéficiaire</v>
      </c>
      <c r="C190" s="139" t="str">
        <f>"DDP"&amp;B$6&amp;"_PERSO_"&amp;B169</f>
        <v>DDP1_PERSO_</v>
      </c>
      <c r="D190" s="141">
        <f>J$9</f>
        <v>0</v>
      </c>
      <c r="E190" s="142">
        <f>T170</f>
        <v>30</v>
      </c>
      <c r="F190" s="141">
        <f>J$9</f>
        <v>0</v>
      </c>
      <c r="G190" s="143" t="s">
        <v>101</v>
      </c>
      <c r="H190" s="143"/>
      <c r="I190" s="144">
        <f>D187</f>
        <v>0</v>
      </c>
      <c r="J190" s="144" t="e">
        <f>I187</f>
        <v>#VALUE!</v>
      </c>
      <c r="K190" s="75"/>
      <c r="L190" s="74"/>
      <c r="M190" s="82"/>
      <c r="N190" s="71"/>
      <c r="O190" s="70"/>
      <c r="P190" s="70"/>
      <c r="Q190" s="70"/>
      <c r="R190" s="71"/>
      <c r="S190" s="117"/>
      <c r="T190" s="117" t="e">
        <f>G187</f>
        <v>#VALUE!</v>
      </c>
      <c r="U190" s="71"/>
      <c r="V190" s="71"/>
      <c r="W190" s="71"/>
    </row>
    <row r="191" spans="1:24" s="1" customFormat="1" x14ac:dyDescent="0.2">
      <c r="C191" s="2"/>
      <c r="D191" s="4"/>
      <c r="E191" s="4"/>
      <c r="I191" s="3"/>
      <c r="J191" s="3"/>
      <c r="M191" s="77"/>
      <c r="T191" s="3"/>
    </row>
    <row r="192" spans="1:24" s="80" customFormat="1" ht="40.5" customHeight="1" x14ac:dyDescent="0.2">
      <c r="A192" s="101" t="s">
        <v>86</v>
      </c>
      <c r="B192" s="347"/>
      <c r="C192" s="348"/>
      <c r="D192" s="349"/>
      <c r="E192" s="350" t="s">
        <v>87</v>
      </c>
      <c r="F192" s="351"/>
      <c r="G192" s="347"/>
      <c r="H192" s="348"/>
      <c r="I192" s="348"/>
      <c r="J192" s="349"/>
      <c r="K192" s="73"/>
      <c r="L192" s="77"/>
      <c r="M192" s="77"/>
      <c r="N192" s="77"/>
      <c r="O192" s="77"/>
      <c r="P192" s="77"/>
      <c r="Q192" s="77"/>
    </row>
    <row r="193" spans="1:21" s="80" customFormat="1" ht="40.5" customHeight="1" x14ac:dyDescent="0.2">
      <c r="A193" s="101" t="s">
        <v>104</v>
      </c>
      <c r="B193" s="279"/>
      <c r="C193" s="280"/>
      <c r="D193" s="281"/>
      <c r="E193" s="278" t="s">
        <v>88</v>
      </c>
      <c r="F193" s="69" t="s">
        <v>102</v>
      </c>
      <c r="G193" s="189"/>
      <c r="H193" s="136"/>
      <c r="I193" s="282" t="s">
        <v>103</v>
      </c>
      <c r="J193" s="190"/>
      <c r="K193" s="112"/>
      <c r="L193" s="77"/>
      <c r="M193" s="77"/>
      <c r="N193" s="77"/>
      <c r="O193" s="77"/>
      <c r="P193" s="77"/>
      <c r="Q193" s="77"/>
      <c r="S193" s="1">
        <f>MONTH(G193)</f>
        <v>1</v>
      </c>
      <c r="T193" s="123">
        <f>IF(S193=2,G193+27,IF(OR(S193=1,S193=3,S193=5,S193=7,S193=8,S193=10,S193=12),G193+30,G193+29))</f>
        <v>30</v>
      </c>
    </row>
    <row r="194" spans="1:21" s="80" customFormat="1" ht="40.5" customHeight="1" x14ac:dyDescent="0.2">
      <c r="A194" s="101" t="s">
        <v>96</v>
      </c>
      <c r="B194" s="352"/>
      <c r="C194" s="348"/>
      <c r="D194" s="349"/>
      <c r="E194" s="350" t="s">
        <v>97</v>
      </c>
      <c r="F194" s="351"/>
      <c r="G194" s="347"/>
      <c r="H194" s="348"/>
      <c r="I194" s="348"/>
      <c r="J194" s="349"/>
      <c r="K194" s="73"/>
      <c r="L194" s="77"/>
      <c r="M194" s="77"/>
      <c r="N194" s="77"/>
      <c r="O194" s="77"/>
      <c r="P194" s="77"/>
      <c r="Q194" s="77"/>
    </row>
    <row r="195" spans="1:21" s="80" customFormat="1" ht="20.25" customHeight="1" x14ac:dyDescent="0.2">
      <c r="A195" s="92"/>
      <c r="B195" s="92"/>
      <c r="C195" s="92"/>
      <c r="D195" s="93"/>
      <c r="E195" s="85"/>
      <c r="F195" s="85"/>
      <c r="G195" s="85"/>
      <c r="H195" s="85"/>
      <c r="I195" s="85"/>
      <c r="J195" s="85"/>
      <c r="K195" s="85"/>
      <c r="L195" s="77"/>
      <c r="M195" s="77"/>
      <c r="N195" s="77"/>
      <c r="O195" s="77"/>
      <c r="P195" s="77"/>
      <c r="Q195" s="77"/>
    </row>
    <row r="196" spans="1:21" s="80" customFormat="1" ht="39.75" customHeight="1" x14ac:dyDescent="0.2">
      <c r="A196" s="81"/>
      <c r="B196" s="341" t="s">
        <v>60</v>
      </c>
      <c r="C196" s="342"/>
      <c r="D196" s="343"/>
      <c r="E196" s="341" t="s">
        <v>61</v>
      </c>
      <c r="F196" s="343"/>
      <c r="G196" s="341" t="s">
        <v>66</v>
      </c>
      <c r="H196" s="342"/>
      <c r="I196" s="342"/>
      <c r="J196" s="342"/>
      <c r="K196" s="114"/>
      <c r="L196" s="344" t="s">
        <v>95</v>
      </c>
      <c r="M196" s="344"/>
      <c r="N196" s="344"/>
      <c r="O196" s="344"/>
      <c r="P196" s="344"/>
      <c r="Q196" s="344"/>
    </row>
    <row r="197" spans="1:21" s="86" customFormat="1" ht="38.25" x14ac:dyDescent="0.2">
      <c r="A197" s="95" t="s">
        <v>118</v>
      </c>
      <c r="B197" s="95" t="s">
        <v>117</v>
      </c>
      <c r="C197" s="95" t="s">
        <v>119</v>
      </c>
      <c r="D197" s="95" t="s">
        <v>166</v>
      </c>
      <c r="E197" s="95" t="s">
        <v>115</v>
      </c>
      <c r="F197" s="116" t="s">
        <v>116</v>
      </c>
      <c r="G197" s="116" t="s">
        <v>57</v>
      </c>
      <c r="H197" s="116"/>
      <c r="I197" s="116" t="s">
        <v>100</v>
      </c>
      <c r="J197" s="116" t="s">
        <v>111</v>
      </c>
      <c r="K197" s="114"/>
      <c r="L197" s="266" t="s">
        <v>62</v>
      </c>
      <c r="M197" s="266" t="s">
        <v>63</v>
      </c>
      <c r="N197" s="266" t="s">
        <v>64</v>
      </c>
      <c r="O197" s="266" t="s">
        <v>38</v>
      </c>
      <c r="P197" s="266" t="s">
        <v>59</v>
      </c>
      <c r="Q197" s="266" t="s">
        <v>14</v>
      </c>
    </row>
    <row r="198" spans="1:21" s="80" customFormat="1" ht="21" customHeight="1" x14ac:dyDescent="0.2">
      <c r="A198" s="88" t="s">
        <v>33</v>
      </c>
      <c r="B198" s="191"/>
      <c r="C198" s="191"/>
      <c r="D198" s="89">
        <f>B198+C198</f>
        <v>0</v>
      </c>
      <c r="E198" s="192"/>
      <c r="F198" s="170" t="str">
        <f>IF($G$194="","",IF(D198=0,"",$G$194/12*$B$194))</f>
        <v/>
      </c>
      <c r="G198" s="119"/>
      <c r="H198" s="119"/>
      <c r="I198" s="119"/>
      <c r="J198" s="119"/>
      <c r="K198" s="345"/>
      <c r="L198" s="263"/>
      <c r="M198" s="346"/>
      <c r="N198" s="263"/>
      <c r="O198" s="277"/>
      <c r="P198" s="277"/>
      <c r="Q198" s="277"/>
    </row>
    <row r="199" spans="1:21" s="80" customFormat="1" ht="21" customHeight="1" x14ac:dyDescent="0.2">
      <c r="A199" s="88" t="s">
        <v>32</v>
      </c>
      <c r="B199" s="191"/>
      <c r="C199" s="191"/>
      <c r="D199" s="89">
        <f t="shared" ref="D199:D209" si="31">B199+C199</f>
        <v>0</v>
      </c>
      <c r="E199" s="192"/>
      <c r="F199" s="171" t="str">
        <f t="shared" ref="F199:F209" si="32">IF($G$194="","",IF(D199=0,"",$G$194/12*$B$194))</f>
        <v/>
      </c>
      <c r="G199" s="119"/>
      <c r="H199" s="119"/>
      <c r="I199" s="119"/>
      <c r="J199" s="119"/>
      <c r="K199" s="345"/>
      <c r="L199" s="263"/>
      <c r="M199" s="346"/>
      <c r="N199" s="263"/>
      <c r="O199" s="277"/>
      <c r="P199" s="277"/>
      <c r="Q199" s="277"/>
    </row>
    <row r="200" spans="1:21" s="80" customFormat="1" ht="21" customHeight="1" x14ac:dyDescent="0.2">
      <c r="A200" s="88" t="s">
        <v>31</v>
      </c>
      <c r="B200" s="191"/>
      <c r="C200" s="191"/>
      <c r="D200" s="89">
        <f t="shared" si="31"/>
        <v>0</v>
      </c>
      <c r="E200" s="192"/>
      <c r="F200" s="171" t="str">
        <f t="shared" si="32"/>
        <v/>
      </c>
      <c r="G200" s="119"/>
      <c r="H200" s="119"/>
      <c r="I200" s="119"/>
      <c r="J200" s="119"/>
      <c r="K200" s="345"/>
      <c r="L200" s="263"/>
      <c r="M200" s="346"/>
      <c r="N200" s="263"/>
      <c r="O200" s="277"/>
      <c r="P200" s="277"/>
      <c r="Q200" s="277"/>
    </row>
    <row r="201" spans="1:21" s="80" customFormat="1" ht="21" customHeight="1" x14ac:dyDescent="0.2">
      <c r="A201" s="88" t="s">
        <v>30</v>
      </c>
      <c r="B201" s="191"/>
      <c r="C201" s="191"/>
      <c r="D201" s="89">
        <f t="shared" si="31"/>
        <v>0</v>
      </c>
      <c r="E201" s="192"/>
      <c r="F201" s="171" t="str">
        <f t="shared" si="32"/>
        <v/>
      </c>
      <c r="G201" s="119"/>
      <c r="H201" s="119"/>
      <c r="I201" s="119"/>
      <c r="J201" s="119"/>
      <c r="K201" s="345"/>
      <c r="L201" s="263"/>
      <c r="M201" s="346"/>
      <c r="N201" s="263"/>
      <c r="O201" s="277"/>
      <c r="P201" s="277"/>
      <c r="Q201" s="277"/>
    </row>
    <row r="202" spans="1:21" s="80" customFormat="1" ht="21" customHeight="1" x14ac:dyDescent="0.2">
      <c r="A202" s="88" t="s">
        <v>29</v>
      </c>
      <c r="B202" s="191"/>
      <c r="C202" s="191"/>
      <c r="D202" s="89">
        <f t="shared" si="31"/>
        <v>0</v>
      </c>
      <c r="E202" s="192"/>
      <c r="F202" s="171" t="str">
        <f t="shared" si="32"/>
        <v/>
      </c>
      <c r="G202" s="119"/>
      <c r="H202" s="119"/>
      <c r="I202" s="119"/>
      <c r="J202" s="119"/>
      <c r="K202" s="345"/>
      <c r="L202" s="263"/>
      <c r="M202" s="346"/>
      <c r="N202" s="263"/>
      <c r="O202" s="277"/>
      <c r="P202" s="277"/>
      <c r="Q202" s="277"/>
    </row>
    <row r="203" spans="1:21" s="80" customFormat="1" ht="21" customHeight="1" x14ac:dyDescent="0.2">
      <c r="A203" s="88" t="s">
        <v>28</v>
      </c>
      <c r="B203" s="191"/>
      <c r="C203" s="191"/>
      <c r="D203" s="89">
        <f t="shared" si="31"/>
        <v>0</v>
      </c>
      <c r="E203" s="192"/>
      <c r="F203" s="171" t="str">
        <f t="shared" si="32"/>
        <v/>
      </c>
      <c r="G203" s="119"/>
      <c r="H203" s="119"/>
      <c r="I203" s="119"/>
      <c r="J203" s="119"/>
      <c r="K203" s="345"/>
      <c r="L203" s="263"/>
      <c r="M203" s="346"/>
      <c r="N203" s="263"/>
      <c r="O203" s="277"/>
      <c r="P203" s="277"/>
      <c r="Q203" s="277"/>
    </row>
    <row r="204" spans="1:21" s="80" customFormat="1" ht="21" customHeight="1" x14ac:dyDescent="0.2">
      <c r="A204" s="88" t="s">
        <v>27</v>
      </c>
      <c r="B204" s="191"/>
      <c r="C204" s="191"/>
      <c r="D204" s="89">
        <f t="shared" si="31"/>
        <v>0</v>
      </c>
      <c r="E204" s="192"/>
      <c r="F204" s="171" t="str">
        <f t="shared" si="32"/>
        <v/>
      </c>
      <c r="G204" s="119"/>
      <c r="H204" s="119"/>
      <c r="I204" s="119"/>
      <c r="J204" s="119"/>
      <c r="K204" s="345"/>
      <c r="L204" s="263"/>
      <c r="M204" s="346"/>
      <c r="N204" s="263"/>
      <c r="O204" s="277"/>
      <c r="P204" s="277"/>
      <c r="Q204" s="277"/>
    </row>
    <row r="205" spans="1:21" s="80" customFormat="1" ht="21" customHeight="1" x14ac:dyDescent="0.2">
      <c r="A205" s="88" t="s">
        <v>26</v>
      </c>
      <c r="B205" s="191"/>
      <c r="C205" s="191"/>
      <c r="D205" s="89">
        <f t="shared" si="31"/>
        <v>0</v>
      </c>
      <c r="E205" s="192"/>
      <c r="F205" s="171" t="str">
        <f t="shared" si="32"/>
        <v/>
      </c>
      <c r="G205" s="119"/>
      <c r="H205" s="119"/>
      <c r="I205" s="119"/>
      <c r="J205" s="119"/>
      <c r="K205" s="345"/>
      <c r="L205" s="263"/>
      <c r="M205" s="346"/>
      <c r="N205" s="263"/>
      <c r="O205" s="277"/>
      <c r="P205" s="277"/>
      <c r="Q205" s="277"/>
      <c r="R205" s="94"/>
    </row>
    <row r="206" spans="1:21" s="80" customFormat="1" ht="21" customHeight="1" x14ac:dyDescent="0.2">
      <c r="A206" s="88" t="s">
        <v>25</v>
      </c>
      <c r="B206" s="191"/>
      <c r="C206" s="191"/>
      <c r="D206" s="89">
        <f t="shared" si="31"/>
        <v>0</v>
      </c>
      <c r="E206" s="192"/>
      <c r="F206" s="171" t="str">
        <f t="shared" si="32"/>
        <v/>
      </c>
      <c r="G206" s="119"/>
      <c r="H206" s="119"/>
      <c r="I206" s="119"/>
      <c r="J206" s="119"/>
      <c r="K206" s="345"/>
      <c r="L206" s="263"/>
      <c r="M206" s="346"/>
      <c r="N206" s="263"/>
      <c r="O206" s="277"/>
      <c r="P206" s="277"/>
      <c r="Q206" s="277"/>
      <c r="R206" s="94"/>
    </row>
    <row r="207" spans="1:21" s="77" customFormat="1" ht="21" customHeight="1" x14ac:dyDescent="0.2">
      <c r="A207" s="88" t="s">
        <v>24</v>
      </c>
      <c r="B207" s="191"/>
      <c r="C207" s="191"/>
      <c r="D207" s="89">
        <f t="shared" si="31"/>
        <v>0</v>
      </c>
      <c r="E207" s="192"/>
      <c r="F207" s="171" t="str">
        <f t="shared" si="32"/>
        <v/>
      </c>
      <c r="G207" s="119"/>
      <c r="H207" s="119"/>
      <c r="I207" s="119"/>
      <c r="J207" s="119"/>
      <c r="K207" s="345"/>
      <c r="L207" s="263"/>
      <c r="M207" s="346"/>
      <c r="N207" s="263"/>
      <c r="O207" s="277"/>
      <c r="P207" s="277"/>
      <c r="Q207" s="277"/>
      <c r="S207" s="99"/>
      <c r="T207" s="99"/>
      <c r="U207" s="99"/>
    </row>
    <row r="208" spans="1:21" s="77" customFormat="1" ht="21" customHeight="1" x14ac:dyDescent="0.2">
      <c r="A208" s="88" t="s">
        <v>23</v>
      </c>
      <c r="B208" s="191"/>
      <c r="C208" s="191"/>
      <c r="D208" s="89">
        <f t="shared" si="31"/>
        <v>0</v>
      </c>
      <c r="E208" s="192"/>
      <c r="F208" s="171" t="str">
        <f t="shared" si="32"/>
        <v/>
      </c>
      <c r="G208" s="119"/>
      <c r="H208" s="119"/>
      <c r="I208" s="119"/>
      <c r="J208" s="119"/>
      <c r="K208" s="345"/>
      <c r="L208" s="263"/>
      <c r="M208" s="346"/>
      <c r="N208" s="263"/>
      <c r="O208" s="277"/>
      <c r="P208" s="277"/>
      <c r="Q208" s="277"/>
    </row>
    <row r="209" spans="1:24" s="76" customFormat="1" ht="21" customHeight="1" x14ac:dyDescent="0.2">
      <c r="A209" s="88" t="s">
        <v>22</v>
      </c>
      <c r="B209" s="191"/>
      <c r="C209" s="191"/>
      <c r="D209" s="89">
        <f t="shared" si="31"/>
        <v>0</v>
      </c>
      <c r="E209" s="192"/>
      <c r="F209" s="172" t="str">
        <f t="shared" si="32"/>
        <v/>
      </c>
      <c r="G209" s="120"/>
      <c r="H209" s="120"/>
      <c r="I209" s="120"/>
      <c r="J209" s="120"/>
      <c r="K209" s="345"/>
      <c r="L209" s="263"/>
      <c r="M209" s="346"/>
      <c r="N209" s="263"/>
      <c r="O209" s="277"/>
      <c r="P209" s="277"/>
      <c r="Q209" s="277"/>
      <c r="R209" s="70"/>
      <c r="S209" s="71"/>
      <c r="T209" s="71"/>
      <c r="U209" s="71"/>
      <c r="V209" s="71"/>
      <c r="W209" s="71"/>
      <c r="X209" s="71"/>
    </row>
    <row r="210" spans="1:24" s="80" customFormat="1" ht="20.25" customHeight="1" x14ac:dyDescent="0.2">
      <c r="A210" s="90" t="s">
        <v>58</v>
      </c>
      <c r="B210" s="91">
        <f>SUM(B198:B209)</f>
        <v>0</v>
      </c>
      <c r="C210" s="91">
        <f t="shared" ref="C210:D210" si="33">SUM(C198:C209)</f>
        <v>0</v>
      </c>
      <c r="D210" s="91">
        <f t="shared" si="33"/>
        <v>0</v>
      </c>
      <c r="E210" s="68">
        <f>SUM(E198:E209)</f>
        <v>0</v>
      </c>
      <c r="F210" s="68">
        <f t="shared" ref="F210" si="34">SUM(F198:F209)</f>
        <v>0</v>
      </c>
      <c r="G210" s="37" t="e">
        <f>IF(J210*E210&gt;D210,D210,J210*E210)</f>
        <v>#VALUE!</v>
      </c>
      <c r="H210" s="37"/>
      <c r="I210" s="91" t="e">
        <f>D210-G210</f>
        <v>#VALUE!</v>
      </c>
      <c r="J210" s="91" t="str">
        <f>IF(D210&gt;0,IF(D210&gt;COUNT(B198:B209)/12*100000*B194,COUNT(B198:B209)/12*100000*B194/F210,D210/F210),"")</f>
        <v/>
      </c>
      <c r="K210" s="115"/>
      <c r="L210" s="87"/>
      <c r="M210" s="87"/>
      <c r="N210" s="87"/>
      <c r="O210" s="265">
        <f>SUM(O198:O209)</f>
        <v>0</v>
      </c>
      <c r="P210" s="265">
        <f>SUM(P198:P209)</f>
        <v>0</v>
      </c>
      <c r="Q210" s="79"/>
      <c r="R210" s="94"/>
      <c r="S210" s="111"/>
    </row>
    <row r="211" spans="1:24" s="77" customFormat="1" x14ac:dyDescent="0.2">
      <c r="S211" s="99"/>
      <c r="T211" s="99"/>
      <c r="U211" s="99"/>
    </row>
    <row r="212" spans="1:24" s="77" customFormat="1" ht="16.5" customHeight="1" x14ac:dyDescent="0.2">
      <c r="A212" s="102" t="s">
        <v>121</v>
      </c>
      <c r="B212" s="103"/>
      <c r="C212" s="103"/>
      <c r="D212" s="103"/>
      <c r="E212" s="103"/>
      <c r="F212" s="103"/>
      <c r="G212" s="103"/>
      <c r="H212" s="103"/>
      <c r="I212" s="103"/>
      <c r="J212" s="103"/>
      <c r="K212" s="103"/>
      <c r="L212" s="99"/>
      <c r="M212" s="99"/>
      <c r="N212" s="99"/>
    </row>
    <row r="213" spans="1:24" s="76" customFormat="1" x14ac:dyDescent="0.2">
      <c r="A213" s="139" t="s">
        <v>19</v>
      </c>
      <c r="B213" s="140" t="str">
        <f>B$3</f>
        <v>Nom du bénéficiaire</v>
      </c>
      <c r="C213" s="139" t="str">
        <f>"DDP"&amp;B$6&amp;"_PERSO_"&amp;B192</f>
        <v>DDP1_PERSO_</v>
      </c>
      <c r="D213" s="141">
        <f>J$9</f>
        <v>0</v>
      </c>
      <c r="E213" s="142">
        <f>T193</f>
        <v>30</v>
      </c>
      <c r="F213" s="141">
        <f>J$9</f>
        <v>0</v>
      </c>
      <c r="G213" s="143" t="s">
        <v>101</v>
      </c>
      <c r="H213" s="143"/>
      <c r="I213" s="144">
        <f>D210</f>
        <v>0</v>
      </c>
      <c r="J213" s="144" t="e">
        <f>I210</f>
        <v>#VALUE!</v>
      </c>
      <c r="K213" s="75"/>
      <c r="L213" s="74"/>
      <c r="M213" s="82"/>
      <c r="N213" s="71"/>
      <c r="O213" s="70"/>
      <c r="P213" s="70"/>
      <c r="Q213" s="70"/>
      <c r="R213" s="71"/>
      <c r="S213" s="117"/>
      <c r="T213" s="117" t="e">
        <f>G210</f>
        <v>#VALUE!</v>
      </c>
      <c r="U213" s="71"/>
      <c r="V213" s="71"/>
      <c r="W213" s="71"/>
    </row>
    <row r="215" spans="1:24" s="80" customFormat="1" ht="40.5" customHeight="1" x14ac:dyDescent="0.2">
      <c r="A215" s="101" t="s">
        <v>86</v>
      </c>
      <c r="B215" s="347"/>
      <c r="C215" s="348"/>
      <c r="D215" s="349"/>
      <c r="E215" s="350" t="s">
        <v>87</v>
      </c>
      <c r="F215" s="351"/>
      <c r="G215" s="347"/>
      <c r="H215" s="348"/>
      <c r="I215" s="348"/>
      <c r="J215" s="349"/>
      <c r="K215" s="73"/>
      <c r="L215" s="77"/>
      <c r="M215" s="77"/>
      <c r="N215" s="77"/>
      <c r="O215" s="77"/>
      <c r="P215" s="77"/>
      <c r="Q215" s="77"/>
    </row>
    <row r="216" spans="1:24" s="80" customFormat="1" ht="40.5" customHeight="1" x14ac:dyDescent="0.2">
      <c r="A216" s="101" t="s">
        <v>104</v>
      </c>
      <c r="B216" s="279"/>
      <c r="C216" s="280"/>
      <c r="D216" s="281"/>
      <c r="E216" s="278" t="s">
        <v>88</v>
      </c>
      <c r="F216" s="69" t="s">
        <v>102</v>
      </c>
      <c r="G216" s="189"/>
      <c r="H216" s="136"/>
      <c r="I216" s="282" t="s">
        <v>103</v>
      </c>
      <c r="J216" s="190"/>
      <c r="K216" s="112"/>
      <c r="L216" s="77"/>
      <c r="M216" s="77"/>
      <c r="N216" s="77"/>
      <c r="O216" s="77"/>
      <c r="P216" s="77"/>
      <c r="Q216" s="77"/>
      <c r="S216" s="1">
        <f>MONTH(G216)</f>
        <v>1</v>
      </c>
      <c r="T216" s="123">
        <f>IF(S216=2,G216+27,IF(OR(S216=1,S216=3,S216=5,S216=7,S216=8,S216=10,S216=12),G216+30,G216+29))</f>
        <v>30</v>
      </c>
    </row>
    <row r="217" spans="1:24" s="80" customFormat="1" ht="40.5" customHeight="1" x14ac:dyDescent="0.2">
      <c r="A217" s="101" t="s">
        <v>96</v>
      </c>
      <c r="B217" s="352"/>
      <c r="C217" s="348"/>
      <c r="D217" s="349"/>
      <c r="E217" s="350" t="s">
        <v>97</v>
      </c>
      <c r="F217" s="351"/>
      <c r="G217" s="347"/>
      <c r="H217" s="348"/>
      <c r="I217" s="348"/>
      <c r="J217" s="349"/>
      <c r="K217" s="73"/>
      <c r="L217" s="77"/>
      <c r="M217" s="77"/>
      <c r="N217" s="77"/>
      <c r="O217" s="77"/>
      <c r="P217" s="77"/>
      <c r="Q217" s="77"/>
    </row>
    <row r="218" spans="1:24" s="80" customFormat="1" ht="20.25" customHeight="1" x14ac:dyDescent="0.2">
      <c r="A218" s="92"/>
      <c r="B218" s="92"/>
      <c r="C218" s="92"/>
      <c r="D218" s="93"/>
      <c r="E218" s="85"/>
      <c r="F218" s="85"/>
      <c r="G218" s="85"/>
      <c r="H218" s="85"/>
      <c r="I218" s="85"/>
      <c r="J218" s="85"/>
      <c r="K218" s="85"/>
      <c r="L218" s="77"/>
      <c r="M218" s="77"/>
      <c r="N218" s="77"/>
      <c r="O218" s="77"/>
      <c r="P218" s="77"/>
      <c r="Q218" s="77"/>
    </row>
    <row r="219" spans="1:24" s="80" customFormat="1" ht="39.75" customHeight="1" x14ac:dyDescent="0.2">
      <c r="A219" s="81"/>
      <c r="B219" s="341" t="s">
        <v>60</v>
      </c>
      <c r="C219" s="342"/>
      <c r="D219" s="343"/>
      <c r="E219" s="341" t="s">
        <v>61</v>
      </c>
      <c r="F219" s="343"/>
      <c r="G219" s="341" t="s">
        <v>66</v>
      </c>
      <c r="H219" s="342"/>
      <c r="I219" s="342"/>
      <c r="J219" s="342"/>
      <c r="K219" s="114"/>
      <c r="L219" s="344" t="s">
        <v>95</v>
      </c>
      <c r="M219" s="344"/>
      <c r="N219" s="344"/>
      <c r="O219" s="344"/>
      <c r="P219" s="344"/>
      <c r="Q219" s="344"/>
    </row>
    <row r="220" spans="1:24" s="86" customFormat="1" ht="38.25" x14ac:dyDescent="0.2">
      <c r="A220" s="95" t="s">
        <v>118</v>
      </c>
      <c r="B220" s="95" t="s">
        <v>117</v>
      </c>
      <c r="C220" s="95" t="s">
        <v>119</v>
      </c>
      <c r="D220" s="95" t="s">
        <v>166</v>
      </c>
      <c r="E220" s="95" t="s">
        <v>115</v>
      </c>
      <c r="F220" s="116" t="s">
        <v>116</v>
      </c>
      <c r="G220" s="116" t="s">
        <v>57</v>
      </c>
      <c r="H220" s="116"/>
      <c r="I220" s="116" t="s">
        <v>100</v>
      </c>
      <c r="J220" s="116" t="s">
        <v>111</v>
      </c>
      <c r="K220" s="114"/>
      <c r="L220" s="266" t="s">
        <v>62</v>
      </c>
      <c r="M220" s="266" t="s">
        <v>63</v>
      </c>
      <c r="N220" s="266" t="s">
        <v>64</v>
      </c>
      <c r="O220" s="266" t="s">
        <v>38</v>
      </c>
      <c r="P220" s="266" t="s">
        <v>59</v>
      </c>
      <c r="Q220" s="266" t="s">
        <v>14</v>
      </c>
    </row>
    <row r="221" spans="1:24" s="80" customFormat="1" ht="21" customHeight="1" x14ac:dyDescent="0.2">
      <c r="A221" s="88" t="s">
        <v>33</v>
      </c>
      <c r="B221" s="191"/>
      <c r="C221" s="191"/>
      <c r="D221" s="89">
        <f>B221+C221</f>
        <v>0</v>
      </c>
      <c r="E221" s="192"/>
      <c r="F221" s="170" t="str">
        <f>IF($G$217="","",IF(D221=0,"",$G$217/12*$B$217))</f>
        <v/>
      </c>
      <c r="G221" s="119"/>
      <c r="H221" s="119"/>
      <c r="I221" s="119"/>
      <c r="J221" s="119"/>
      <c r="K221" s="345"/>
      <c r="L221" s="263"/>
      <c r="M221" s="346"/>
      <c r="N221" s="263"/>
      <c r="O221" s="277"/>
      <c r="P221" s="277"/>
      <c r="Q221" s="277"/>
    </row>
    <row r="222" spans="1:24" s="80" customFormat="1" ht="21" customHeight="1" x14ac:dyDescent="0.2">
      <c r="A222" s="88" t="s">
        <v>32</v>
      </c>
      <c r="B222" s="191"/>
      <c r="C222" s="191"/>
      <c r="D222" s="89">
        <f t="shared" ref="D222:D232" si="35">B222+C222</f>
        <v>0</v>
      </c>
      <c r="E222" s="192"/>
      <c r="F222" s="171" t="str">
        <f t="shared" ref="F222:F232" si="36">IF($G$217="","",IF(D222=0,"",$G$217/12*$B$217))</f>
        <v/>
      </c>
      <c r="G222" s="119"/>
      <c r="H222" s="119"/>
      <c r="I222" s="119"/>
      <c r="J222" s="119"/>
      <c r="K222" s="345"/>
      <c r="L222" s="263"/>
      <c r="M222" s="346"/>
      <c r="N222" s="263"/>
      <c r="O222" s="277"/>
      <c r="P222" s="277"/>
      <c r="Q222" s="277"/>
    </row>
    <row r="223" spans="1:24" s="80" customFormat="1" ht="21" customHeight="1" x14ac:dyDescent="0.2">
      <c r="A223" s="88" t="s">
        <v>31</v>
      </c>
      <c r="B223" s="191"/>
      <c r="C223" s="191"/>
      <c r="D223" s="89">
        <f t="shared" si="35"/>
        <v>0</v>
      </c>
      <c r="E223" s="192"/>
      <c r="F223" s="171" t="str">
        <f t="shared" si="36"/>
        <v/>
      </c>
      <c r="G223" s="119"/>
      <c r="H223" s="119"/>
      <c r="I223" s="119"/>
      <c r="J223" s="119"/>
      <c r="K223" s="345"/>
      <c r="L223" s="263"/>
      <c r="M223" s="346"/>
      <c r="N223" s="263"/>
      <c r="O223" s="277"/>
      <c r="P223" s="277"/>
      <c r="Q223" s="277"/>
    </row>
    <row r="224" spans="1:24" s="80" customFormat="1" ht="21" customHeight="1" x14ac:dyDescent="0.2">
      <c r="A224" s="88" t="s">
        <v>30</v>
      </c>
      <c r="B224" s="191"/>
      <c r="C224" s="191"/>
      <c r="D224" s="89">
        <f t="shared" si="35"/>
        <v>0</v>
      </c>
      <c r="E224" s="192"/>
      <c r="F224" s="171" t="str">
        <f t="shared" si="36"/>
        <v/>
      </c>
      <c r="G224" s="119"/>
      <c r="H224" s="119"/>
      <c r="I224" s="119"/>
      <c r="J224" s="119"/>
      <c r="K224" s="345"/>
      <c r="L224" s="263"/>
      <c r="M224" s="346"/>
      <c r="N224" s="263"/>
      <c r="O224" s="277"/>
      <c r="P224" s="277"/>
      <c r="Q224" s="277"/>
    </row>
    <row r="225" spans="1:24" s="80" customFormat="1" ht="21" customHeight="1" x14ac:dyDescent="0.2">
      <c r="A225" s="88" t="s">
        <v>29</v>
      </c>
      <c r="B225" s="191"/>
      <c r="C225" s="191"/>
      <c r="D225" s="89">
        <f t="shared" si="35"/>
        <v>0</v>
      </c>
      <c r="E225" s="192"/>
      <c r="F225" s="171" t="str">
        <f t="shared" si="36"/>
        <v/>
      </c>
      <c r="G225" s="119"/>
      <c r="H225" s="119"/>
      <c r="I225" s="119"/>
      <c r="J225" s="119"/>
      <c r="K225" s="345"/>
      <c r="L225" s="263"/>
      <c r="M225" s="346"/>
      <c r="N225" s="263"/>
      <c r="O225" s="277"/>
      <c r="P225" s="277"/>
      <c r="Q225" s="277"/>
    </row>
    <row r="226" spans="1:24" s="80" customFormat="1" ht="21" customHeight="1" x14ac:dyDescent="0.2">
      <c r="A226" s="88" t="s">
        <v>28</v>
      </c>
      <c r="B226" s="191"/>
      <c r="C226" s="191"/>
      <c r="D226" s="89">
        <f t="shared" si="35"/>
        <v>0</v>
      </c>
      <c r="E226" s="192"/>
      <c r="F226" s="171" t="str">
        <f t="shared" si="36"/>
        <v/>
      </c>
      <c r="G226" s="119"/>
      <c r="H226" s="119"/>
      <c r="I226" s="119"/>
      <c r="J226" s="119"/>
      <c r="K226" s="345"/>
      <c r="L226" s="263"/>
      <c r="M226" s="346"/>
      <c r="N226" s="263"/>
      <c r="O226" s="277"/>
      <c r="P226" s="277"/>
      <c r="Q226" s="277"/>
    </row>
    <row r="227" spans="1:24" s="80" customFormat="1" ht="21" customHeight="1" x14ac:dyDescent="0.2">
      <c r="A227" s="88" t="s">
        <v>27</v>
      </c>
      <c r="B227" s="191"/>
      <c r="C227" s="191"/>
      <c r="D227" s="89">
        <f t="shared" si="35"/>
        <v>0</v>
      </c>
      <c r="E227" s="192"/>
      <c r="F227" s="171" t="str">
        <f t="shared" si="36"/>
        <v/>
      </c>
      <c r="G227" s="119"/>
      <c r="H227" s="119"/>
      <c r="I227" s="119"/>
      <c r="J227" s="119"/>
      <c r="K227" s="345"/>
      <c r="L227" s="263"/>
      <c r="M227" s="346"/>
      <c r="N227" s="263"/>
      <c r="O227" s="277"/>
      <c r="P227" s="277"/>
      <c r="Q227" s="277"/>
    </row>
    <row r="228" spans="1:24" s="80" customFormat="1" ht="21" customHeight="1" x14ac:dyDescent="0.2">
      <c r="A228" s="88" t="s">
        <v>26</v>
      </c>
      <c r="B228" s="191"/>
      <c r="C228" s="191"/>
      <c r="D228" s="89">
        <f t="shared" si="35"/>
        <v>0</v>
      </c>
      <c r="E228" s="192"/>
      <c r="F228" s="171" t="str">
        <f t="shared" si="36"/>
        <v/>
      </c>
      <c r="G228" s="119"/>
      <c r="H228" s="119"/>
      <c r="I228" s="119"/>
      <c r="J228" s="119"/>
      <c r="K228" s="345"/>
      <c r="L228" s="263"/>
      <c r="M228" s="346"/>
      <c r="N228" s="263"/>
      <c r="O228" s="277"/>
      <c r="P228" s="277"/>
      <c r="Q228" s="277"/>
      <c r="R228" s="94"/>
    </row>
    <row r="229" spans="1:24" s="80" customFormat="1" ht="21" customHeight="1" x14ac:dyDescent="0.2">
      <c r="A229" s="88" t="s">
        <v>25</v>
      </c>
      <c r="B229" s="191"/>
      <c r="C229" s="191"/>
      <c r="D229" s="89">
        <f t="shared" si="35"/>
        <v>0</v>
      </c>
      <c r="E229" s="192"/>
      <c r="F229" s="171" t="str">
        <f t="shared" si="36"/>
        <v/>
      </c>
      <c r="G229" s="119"/>
      <c r="H229" s="119"/>
      <c r="I229" s="119"/>
      <c r="J229" s="119"/>
      <c r="K229" s="345"/>
      <c r="L229" s="263"/>
      <c r="M229" s="346"/>
      <c r="N229" s="263"/>
      <c r="O229" s="277"/>
      <c r="P229" s="277"/>
      <c r="Q229" s="277"/>
      <c r="R229" s="94"/>
    </row>
    <row r="230" spans="1:24" s="77" customFormat="1" ht="21" customHeight="1" x14ac:dyDescent="0.2">
      <c r="A230" s="88" t="s">
        <v>24</v>
      </c>
      <c r="B230" s="191"/>
      <c r="C230" s="191"/>
      <c r="D230" s="89">
        <f t="shared" si="35"/>
        <v>0</v>
      </c>
      <c r="E230" s="192"/>
      <c r="F230" s="171" t="str">
        <f t="shared" si="36"/>
        <v/>
      </c>
      <c r="G230" s="119"/>
      <c r="H230" s="119"/>
      <c r="I230" s="119"/>
      <c r="J230" s="119"/>
      <c r="K230" s="345"/>
      <c r="L230" s="263"/>
      <c r="M230" s="346"/>
      <c r="N230" s="263"/>
      <c r="O230" s="277"/>
      <c r="P230" s="277"/>
      <c r="Q230" s="277"/>
      <c r="S230" s="99"/>
      <c r="T230" s="99"/>
      <c r="U230" s="99"/>
    </row>
    <row r="231" spans="1:24" s="77" customFormat="1" ht="21" customHeight="1" x14ac:dyDescent="0.2">
      <c r="A231" s="88" t="s">
        <v>23</v>
      </c>
      <c r="B231" s="191"/>
      <c r="C231" s="191"/>
      <c r="D231" s="89">
        <f t="shared" si="35"/>
        <v>0</v>
      </c>
      <c r="E231" s="192"/>
      <c r="F231" s="171" t="str">
        <f t="shared" si="36"/>
        <v/>
      </c>
      <c r="G231" s="119"/>
      <c r="H231" s="119"/>
      <c r="I231" s="119"/>
      <c r="J231" s="119"/>
      <c r="K231" s="345"/>
      <c r="L231" s="263"/>
      <c r="M231" s="346"/>
      <c r="N231" s="263"/>
      <c r="O231" s="277"/>
      <c r="P231" s="277"/>
      <c r="Q231" s="277"/>
    </row>
    <row r="232" spans="1:24" s="76" customFormat="1" ht="21" customHeight="1" x14ac:dyDescent="0.2">
      <c r="A232" s="88" t="s">
        <v>22</v>
      </c>
      <c r="B232" s="191"/>
      <c r="C232" s="191"/>
      <c r="D232" s="89">
        <f t="shared" si="35"/>
        <v>0</v>
      </c>
      <c r="E232" s="192"/>
      <c r="F232" s="172" t="str">
        <f t="shared" si="36"/>
        <v/>
      </c>
      <c r="G232" s="120"/>
      <c r="H232" s="120"/>
      <c r="I232" s="120"/>
      <c r="J232" s="120"/>
      <c r="K232" s="345"/>
      <c r="L232" s="263"/>
      <c r="M232" s="346"/>
      <c r="N232" s="263"/>
      <c r="O232" s="277"/>
      <c r="P232" s="277"/>
      <c r="Q232" s="277"/>
      <c r="R232" s="70"/>
      <c r="S232" s="71"/>
      <c r="T232" s="71"/>
      <c r="U232" s="71"/>
      <c r="V232" s="71"/>
      <c r="W232" s="71"/>
      <c r="X232" s="71"/>
    </row>
    <row r="233" spans="1:24" s="80" customFormat="1" ht="20.25" customHeight="1" x14ac:dyDescent="0.2">
      <c r="A233" s="90" t="s">
        <v>58</v>
      </c>
      <c r="B233" s="91">
        <f>SUM(B221:B232)</f>
        <v>0</v>
      </c>
      <c r="C233" s="91">
        <f t="shared" ref="C233:D233" si="37">SUM(C221:C232)</f>
        <v>0</v>
      </c>
      <c r="D233" s="91">
        <f t="shared" si="37"/>
        <v>0</v>
      </c>
      <c r="E233" s="68">
        <f>SUM(E221:E232)</f>
        <v>0</v>
      </c>
      <c r="F233" s="68">
        <f t="shared" ref="F233" si="38">SUM(F221:F232)</f>
        <v>0</v>
      </c>
      <c r="G233" s="37" t="e">
        <f>IF(J233*E233&gt;D233,D233,J233*E233)</f>
        <v>#VALUE!</v>
      </c>
      <c r="H233" s="37"/>
      <c r="I233" s="91" t="e">
        <f>D233-G233</f>
        <v>#VALUE!</v>
      </c>
      <c r="J233" s="91" t="str">
        <f>IF(D233&gt;0,IF(D233&gt;COUNT(B221:B232)/12*100000*B217,COUNT(B221:B232)/12*100000*B217/F233,D233/F233),"")</f>
        <v/>
      </c>
      <c r="K233" s="115"/>
      <c r="L233" s="87"/>
      <c r="M233" s="87"/>
      <c r="N233" s="87"/>
      <c r="O233" s="265">
        <f>SUM(O221:O232)</f>
        <v>0</v>
      </c>
      <c r="P233" s="265">
        <f>SUM(P221:P232)</f>
        <v>0</v>
      </c>
      <c r="Q233" s="79"/>
      <c r="R233" s="94"/>
      <c r="S233" s="111"/>
    </row>
    <row r="234" spans="1:24" s="77" customFormat="1" x14ac:dyDescent="0.2">
      <c r="S234" s="99"/>
      <c r="T234" s="99"/>
      <c r="U234" s="99"/>
    </row>
    <row r="235" spans="1:24" s="77" customFormat="1" ht="16.5" customHeight="1" x14ac:dyDescent="0.2">
      <c r="A235" s="102" t="s">
        <v>121</v>
      </c>
      <c r="B235" s="103"/>
      <c r="C235" s="103"/>
      <c r="D235" s="103"/>
      <c r="E235" s="103"/>
      <c r="F235" s="103"/>
      <c r="G235" s="103"/>
      <c r="H235" s="103"/>
      <c r="I235" s="103"/>
      <c r="J235" s="103"/>
      <c r="K235" s="103"/>
      <c r="L235" s="99"/>
      <c r="M235" s="99"/>
      <c r="N235" s="99"/>
    </row>
    <row r="236" spans="1:24" s="76" customFormat="1" x14ac:dyDescent="0.2">
      <c r="A236" s="139" t="s">
        <v>19</v>
      </c>
      <c r="B236" s="140" t="str">
        <f>B$3</f>
        <v>Nom du bénéficiaire</v>
      </c>
      <c r="C236" s="139" t="str">
        <f>"DDP"&amp;B$6&amp;"_PERSO_"&amp;B215</f>
        <v>DDP1_PERSO_</v>
      </c>
      <c r="D236" s="141">
        <f>J$9</f>
        <v>0</v>
      </c>
      <c r="E236" s="142">
        <f>T216</f>
        <v>30</v>
      </c>
      <c r="F236" s="141">
        <f>J$9</f>
        <v>0</v>
      </c>
      <c r="G236" s="143" t="s">
        <v>101</v>
      </c>
      <c r="H236" s="143"/>
      <c r="I236" s="144">
        <f>D233</f>
        <v>0</v>
      </c>
      <c r="J236" s="144" t="e">
        <f>I233</f>
        <v>#VALUE!</v>
      </c>
      <c r="K236" s="75"/>
      <c r="L236" s="74"/>
      <c r="M236" s="82"/>
      <c r="N236" s="71"/>
      <c r="O236" s="70"/>
      <c r="P236" s="70"/>
      <c r="Q236" s="70"/>
      <c r="R236" s="71"/>
      <c r="S236" s="117"/>
      <c r="T236" s="117" t="e">
        <f>G233</f>
        <v>#VALUE!</v>
      </c>
      <c r="U236" s="71"/>
      <c r="V236" s="71"/>
      <c r="W236" s="71"/>
    </row>
    <row r="238" spans="1:24" s="80" customFormat="1" ht="40.5" customHeight="1" x14ac:dyDescent="0.2">
      <c r="A238" s="101" t="s">
        <v>86</v>
      </c>
      <c r="B238" s="347"/>
      <c r="C238" s="348"/>
      <c r="D238" s="349"/>
      <c r="E238" s="350" t="s">
        <v>87</v>
      </c>
      <c r="F238" s="351"/>
      <c r="G238" s="347"/>
      <c r="H238" s="348"/>
      <c r="I238" s="348"/>
      <c r="J238" s="349"/>
      <c r="K238" s="73"/>
      <c r="L238" s="77"/>
      <c r="M238" s="77"/>
      <c r="N238" s="77"/>
      <c r="O238" s="77"/>
      <c r="P238" s="77"/>
      <c r="Q238" s="77"/>
    </row>
    <row r="239" spans="1:24" s="80" customFormat="1" ht="40.5" customHeight="1" x14ac:dyDescent="0.2">
      <c r="A239" s="101" t="s">
        <v>104</v>
      </c>
      <c r="B239" s="279"/>
      <c r="C239" s="280"/>
      <c r="D239" s="281"/>
      <c r="E239" s="278" t="s">
        <v>88</v>
      </c>
      <c r="F239" s="69" t="s">
        <v>102</v>
      </c>
      <c r="G239" s="189"/>
      <c r="H239" s="136"/>
      <c r="I239" s="282" t="s">
        <v>103</v>
      </c>
      <c r="J239" s="190"/>
      <c r="K239" s="112"/>
      <c r="L239" s="77"/>
      <c r="M239" s="77"/>
      <c r="N239" s="77"/>
      <c r="O239" s="77"/>
      <c r="P239" s="77"/>
      <c r="Q239" s="77"/>
      <c r="S239" s="1">
        <f>MONTH(G239)</f>
        <v>1</v>
      </c>
      <c r="T239" s="123">
        <f>IF(S239=2,G239+27,IF(OR(S239=1,S239=3,S239=5,S239=7,S239=8,S239=10,S239=12),G239+30,G239+29))</f>
        <v>30</v>
      </c>
    </row>
    <row r="240" spans="1:24" s="80" customFormat="1" ht="40.5" customHeight="1" x14ac:dyDescent="0.2">
      <c r="A240" s="101" t="s">
        <v>96</v>
      </c>
      <c r="B240" s="352"/>
      <c r="C240" s="348"/>
      <c r="D240" s="349"/>
      <c r="E240" s="350" t="s">
        <v>97</v>
      </c>
      <c r="F240" s="351"/>
      <c r="G240" s="347"/>
      <c r="H240" s="348"/>
      <c r="I240" s="348"/>
      <c r="J240" s="349"/>
      <c r="K240" s="73"/>
      <c r="L240" s="77"/>
      <c r="M240" s="77"/>
      <c r="N240" s="77"/>
      <c r="O240" s="77"/>
      <c r="P240" s="77"/>
      <c r="Q240" s="77"/>
    </row>
    <row r="241" spans="1:24" s="80" customFormat="1" ht="20.25" customHeight="1" x14ac:dyDescent="0.2">
      <c r="A241" s="92"/>
      <c r="B241" s="92"/>
      <c r="C241" s="92"/>
      <c r="D241" s="93"/>
      <c r="E241" s="85"/>
      <c r="F241" s="85"/>
      <c r="G241" s="85"/>
      <c r="H241" s="85"/>
      <c r="I241" s="85"/>
      <c r="J241" s="85"/>
      <c r="K241" s="85"/>
      <c r="L241" s="77"/>
      <c r="M241" s="77"/>
      <c r="N241" s="77"/>
      <c r="O241" s="77"/>
      <c r="P241" s="77"/>
      <c r="Q241" s="77"/>
    </row>
    <row r="242" spans="1:24" s="80" customFormat="1" ht="39.75" customHeight="1" x14ac:dyDescent="0.2">
      <c r="A242" s="81"/>
      <c r="B242" s="341" t="s">
        <v>60</v>
      </c>
      <c r="C242" s="342"/>
      <c r="D242" s="343"/>
      <c r="E242" s="341" t="s">
        <v>61</v>
      </c>
      <c r="F242" s="343"/>
      <c r="G242" s="341" t="s">
        <v>66</v>
      </c>
      <c r="H242" s="342"/>
      <c r="I242" s="342"/>
      <c r="J242" s="342"/>
      <c r="K242" s="114"/>
      <c r="L242" s="344" t="s">
        <v>95</v>
      </c>
      <c r="M242" s="344"/>
      <c r="N242" s="344"/>
      <c r="O242" s="344"/>
      <c r="P242" s="344"/>
      <c r="Q242" s="344"/>
    </row>
    <row r="243" spans="1:24" s="86" customFormat="1" ht="38.25" x14ac:dyDescent="0.2">
      <c r="A243" s="95" t="s">
        <v>118</v>
      </c>
      <c r="B243" s="95" t="s">
        <v>117</v>
      </c>
      <c r="C243" s="95" t="s">
        <v>119</v>
      </c>
      <c r="D243" s="95" t="s">
        <v>166</v>
      </c>
      <c r="E243" s="95" t="s">
        <v>115</v>
      </c>
      <c r="F243" s="116" t="s">
        <v>116</v>
      </c>
      <c r="G243" s="116" t="s">
        <v>57</v>
      </c>
      <c r="H243" s="116"/>
      <c r="I243" s="116" t="s">
        <v>100</v>
      </c>
      <c r="J243" s="116" t="s">
        <v>111</v>
      </c>
      <c r="K243" s="114"/>
      <c r="L243" s="266" t="s">
        <v>62</v>
      </c>
      <c r="M243" s="266" t="s">
        <v>63</v>
      </c>
      <c r="N243" s="266" t="s">
        <v>64</v>
      </c>
      <c r="O243" s="266" t="s">
        <v>38</v>
      </c>
      <c r="P243" s="266" t="s">
        <v>59</v>
      </c>
      <c r="Q243" s="266" t="s">
        <v>14</v>
      </c>
    </row>
    <row r="244" spans="1:24" s="80" customFormat="1" ht="21" customHeight="1" x14ac:dyDescent="0.2">
      <c r="A244" s="88" t="s">
        <v>33</v>
      </c>
      <c r="B244" s="191"/>
      <c r="C244" s="191"/>
      <c r="D244" s="89">
        <f>B244+C244</f>
        <v>0</v>
      </c>
      <c r="E244" s="192"/>
      <c r="F244" s="170" t="str">
        <f>IF($G$240="","",IF(D244=0,"",$G$240/12*$B$240))</f>
        <v/>
      </c>
      <c r="G244" s="119"/>
      <c r="H244" s="119"/>
      <c r="I244" s="119"/>
      <c r="J244" s="119"/>
      <c r="K244" s="345"/>
      <c r="L244" s="263"/>
      <c r="M244" s="346"/>
      <c r="N244" s="263"/>
      <c r="O244" s="277"/>
      <c r="P244" s="277"/>
      <c r="Q244" s="277"/>
    </row>
    <row r="245" spans="1:24" s="80" customFormat="1" ht="21" customHeight="1" x14ac:dyDescent="0.2">
      <c r="A245" s="88" t="s">
        <v>32</v>
      </c>
      <c r="B245" s="191"/>
      <c r="C245" s="191"/>
      <c r="D245" s="89">
        <f t="shared" ref="D245:D255" si="39">B245+C245</f>
        <v>0</v>
      </c>
      <c r="E245" s="192"/>
      <c r="F245" s="171" t="str">
        <f t="shared" ref="F245:F255" si="40">IF($G$240="","",IF(D245=0,"",$G$240/12*$B$240))</f>
        <v/>
      </c>
      <c r="G245" s="119"/>
      <c r="H245" s="119"/>
      <c r="I245" s="119"/>
      <c r="J245" s="119"/>
      <c r="K245" s="345"/>
      <c r="L245" s="263"/>
      <c r="M245" s="346"/>
      <c r="N245" s="263"/>
      <c r="O245" s="277"/>
      <c r="P245" s="277"/>
      <c r="Q245" s="277"/>
    </row>
    <row r="246" spans="1:24" s="80" customFormat="1" ht="21" customHeight="1" x14ac:dyDescent="0.2">
      <c r="A246" s="88" t="s">
        <v>31</v>
      </c>
      <c r="B246" s="191"/>
      <c r="C246" s="191"/>
      <c r="D246" s="89">
        <f t="shared" si="39"/>
        <v>0</v>
      </c>
      <c r="E246" s="192"/>
      <c r="F246" s="171" t="str">
        <f t="shared" si="40"/>
        <v/>
      </c>
      <c r="G246" s="119"/>
      <c r="H246" s="119"/>
      <c r="I246" s="119"/>
      <c r="J246" s="119"/>
      <c r="K246" s="345"/>
      <c r="L246" s="263"/>
      <c r="M246" s="346"/>
      <c r="N246" s="263"/>
      <c r="O246" s="277"/>
      <c r="P246" s="277"/>
      <c r="Q246" s="277"/>
    </row>
    <row r="247" spans="1:24" s="80" customFormat="1" ht="21" customHeight="1" x14ac:dyDescent="0.2">
      <c r="A247" s="88" t="s">
        <v>30</v>
      </c>
      <c r="B247" s="191"/>
      <c r="C247" s="191"/>
      <c r="D247" s="89">
        <f t="shared" si="39"/>
        <v>0</v>
      </c>
      <c r="E247" s="192"/>
      <c r="F247" s="171" t="str">
        <f t="shared" si="40"/>
        <v/>
      </c>
      <c r="G247" s="119"/>
      <c r="H247" s="119"/>
      <c r="I247" s="119"/>
      <c r="J247" s="119"/>
      <c r="K247" s="345"/>
      <c r="L247" s="263"/>
      <c r="M247" s="346"/>
      <c r="N247" s="263"/>
      <c r="O247" s="277"/>
      <c r="P247" s="277"/>
      <c r="Q247" s="277"/>
    </row>
    <row r="248" spans="1:24" s="80" customFormat="1" ht="21" customHeight="1" x14ac:dyDescent="0.2">
      <c r="A248" s="88" t="s">
        <v>29</v>
      </c>
      <c r="B248" s="191"/>
      <c r="C248" s="191"/>
      <c r="D248" s="89">
        <f t="shared" si="39"/>
        <v>0</v>
      </c>
      <c r="E248" s="192"/>
      <c r="F248" s="171" t="str">
        <f t="shared" si="40"/>
        <v/>
      </c>
      <c r="G248" s="119"/>
      <c r="H248" s="119"/>
      <c r="I248" s="119"/>
      <c r="J248" s="119"/>
      <c r="K248" s="345"/>
      <c r="L248" s="263"/>
      <c r="M248" s="346"/>
      <c r="N248" s="263"/>
      <c r="O248" s="277"/>
      <c r="P248" s="277"/>
      <c r="Q248" s="277"/>
    </row>
    <row r="249" spans="1:24" s="80" customFormat="1" ht="21" customHeight="1" x14ac:dyDescent="0.2">
      <c r="A249" s="88" t="s">
        <v>28</v>
      </c>
      <c r="B249" s="191"/>
      <c r="C249" s="191"/>
      <c r="D249" s="89">
        <f t="shared" si="39"/>
        <v>0</v>
      </c>
      <c r="E249" s="192"/>
      <c r="F249" s="171" t="str">
        <f t="shared" si="40"/>
        <v/>
      </c>
      <c r="G249" s="119"/>
      <c r="H249" s="119"/>
      <c r="I249" s="119"/>
      <c r="J249" s="119"/>
      <c r="K249" s="345"/>
      <c r="L249" s="263"/>
      <c r="M249" s="346"/>
      <c r="N249" s="263"/>
      <c r="O249" s="277"/>
      <c r="P249" s="277"/>
      <c r="Q249" s="277"/>
    </row>
    <row r="250" spans="1:24" s="80" customFormat="1" ht="21" customHeight="1" x14ac:dyDescent="0.2">
      <c r="A250" s="88" t="s">
        <v>27</v>
      </c>
      <c r="B250" s="191"/>
      <c r="C250" s="191"/>
      <c r="D250" s="89">
        <f t="shared" si="39"/>
        <v>0</v>
      </c>
      <c r="E250" s="192"/>
      <c r="F250" s="171" t="str">
        <f t="shared" si="40"/>
        <v/>
      </c>
      <c r="G250" s="119"/>
      <c r="H250" s="119"/>
      <c r="I250" s="119"/>
      <c r="J250" s="119"/>
      <c r="K250" s="345"/>
      <c r="L250" s="263"/>
      <c r="M250" s="346"/>
      <c r="N250" s="263"/>
      <c r="O250" s="277"/>
      <c r="P250" s="277"/>
      <c r="Q250" s="277"/>
    </row>
    <row r="251" spans="1:24" s="80" customFormat="1" ht="21" customHeight="1" x14ac:dyDescent="0.2">
      <c r="A251" s="88" t="s">
        <v>26</v>
      </c>
      <c r="B251" s="191"/>
      <c r="C251" s="191"/>
      <c r="D251" s="89">
        <f t="shared" si="39"/>
        <v>0</v>
      </c>
      <c r="E251" s="192"/>
      <c r="F251" s="171" t="str">
        <f t="shared" si="40"/>
        <v/>
      </c>
      <c r="G251" s="119"/>
      <c r="H251" s="119"/>
      <c r="I251" s="119"/>
      <c r="J251" s="119"/>
      <c r="K251" s="345"/>
      <c r="L251" s="263"/>
      <c r="M251" s="346"/>
      <c r="N251" s="263"/>
      <c r="O251" s="277"/>
      <c r="P251" s="277"/>
      <c r="Q251" s="277"/>
      <c r="R251" s="94"/>
    </row>
    <row r="252" spans="1:24" s="80" customFormat="1" ht="21" customHeight="1" x14ac:dyDescent="0.2">
      <c r="A252" s="88" t="s">
        <v>25</v>
      </c>
      <c r="B252" s="191"/>
      <c r="C252" s="191"/>
      <c r="D252" s="89">
        <f t="shared" si="39"/>
        <v>0</v>
      </c>
      <c r="E252" s="192"/>
      <c r="F252" s="171" t="str">
        <f t="shared" si="40"/>
        <v/>
      </c>
      <c r="G252" s="119"/>
      <c r="H252" s="119"/>
      <c r="I252" s="119"/>
      <c r="J252" s="119"/>
      <c r="K252" s="345"/>
      <c r="L252" s="263"/>
      <c r="M252" s="346"/>
      <c r="N252" s="263"/>
      <c r="O252" s="277"/>
      <c r="P252" s="277"/>
      <c r="Q252" s="277"/>
      <c r="R252" s="94"/>
    </row>
    <row r="253" spans="1:24" s="77" customFormat="1" ht="21" customHeight="1" x14ac:dyDescent="0.2">
      <c r="A253" s="88" t="s">
        <v>24</v>
      </c>
      <c r="B253" s="191"/>
      <c r="C253" s="191"/>
      <c r="D253" s="89">
        <f t="shared" si="39"/>
        <v>0</v>
      </c>
      <c r="E253" s="192"/>
      <c r="F253" s="171" t="str">
        <f t="shared" si="40"/>
        <v/>
      </c>
      <c r="G253" s="119"/>
      <c r="H253" s="119"/>
      <c r="I253" s="119"/>
      <c r="J253" s="119"/>
      <c r="K253" s="345"/>
      <c r="L253" s="263"/>
      <c r="M253" s="346"/>
      <c r="N253" s="263"/>
      <c r="O253" s="277"/>
      <c r="P253" s="277"/>
      <c r="Q253" s="277"/>
      <c r="S253" s="99"/>
      <c r="T253" s="99"/>
      <c r="U253" s="99"/>
    </row>
    <row r="254" spans="1:24" s="77" customFormat="1" ht="21" customHeight="1" x14ac:dyDescent="0.2">
      <c r="A254" s="88" t="s">
        <v>23</v>
      </c>
      <c r="B254" s="191"/>
      <c r="C254" s="191"/>
      <c r="D254" s="89">
        <f t="shared" si="39"/>
        <v>0</v>
      </c>
      <c r="E254" s="192"/>
      <c r="F254" s="171" t="str">
        <f t="shared" si="40"/>
        <v/>
      </c>
      <c r="G254" s="119"/>
      <c r="H254" s="119"/>
      <c r="I254" s="119"/>
      <c r="J254" s="119"/>
      <c r="K254" s="345"/>
      <c r="L254" s="263"/>
      <c r="M254" s="346"/>
      <c r="N254" s="263"/>
      <c r="O254" s="277"/>
      <c r="P254" s="277"/>
      <c r="Q254" s="277"/>
    </row>
    <row r="255" spans="1:24" s="76" customFormat="1" ht="21" customHeight="1" x14ac:dyDescent="0.2">
      <c r="A255" s="88" t="s">
        <v>22</v>
      </c>
      <c r="B255" s="191"/>
      <c r="C255" s="191"/>
      <c r="D255" s="89">
        <f t="shared" si="39"/>
        <v>0</v>
      </c>
      <c r="E255" s="192"/>
      <c r="F255" s="172" t="str">
        <f t="shared" si="40"/>
        <v/>
      </c>
      <c r="G255" s="120"/>
      <c r="H255" s="120"/>
      <c r="I255" s="120"/>
      <c r="J255" s="120"/>
      <c r="K255" s="345"/>
      <c r="L255" s="263"/>
      <c r="M255" s="346"/>
      <c r="N255" s="263"/>
      <c r="O255" s="277"/>
      <c r="P255" s="277"/>
      <c r="Q255" s="277"/>
      <c r="R255" s="70"/>
      <c r="S255" s="71"/>
      <c r="T255" s="71"/>
      <c r="U255" s="71"/>
      <c r="V255" s="71"/>
      <c r="W255" s="71"/>
      <c r="X255" s="71"/>
    </row>
    <row r="256" spans="1:24" s="80" customFormat="1" ht="20.25" customHeight="1" x14ac:dyDescent="0.2">
      <c r="A256" s="90" t="s">
        <v>58</v>
      </c>
      <c r="B256" s="91">
        <f>SUM(B244:B255)</f>
        <v>0</v>
      </c>
      <c r="C256" s="91">
        <f t="shared" ref="C256:D256" si="41">SUM(C244:C255)</f>
        <v>0</v>
      </c>
      <c r="D256" s="91">
        <f t="shared" si="41"/>
        <v>0</v>
      </c>
      <c r="E256" s="68">
        <f>SUM(E244:E255)</f>
        <v>0</v>
      </c>
      <c r="F256" s="68">
        <f t="shared" ref="F256" si="42">SUM(F244:F255)</f>
        <v>0</v>
      </c>
      <c r="G256" s="37" t="e">
        <f>IF(J256*E256&gt;D256,D256,J256*E256)</f>
        <v>#VALUE!</v>
      </c>
      <c r="H256" s="37"/>
      <c r="I256" s="91" t="e">
        <f>D256-G256</f>
        <v>#VALUE!</v>
      </c>
      <c r="J256" s="91" t="str">
        <f>IF(D256&gt;0,IF(D256&gt;COUNT(B244:B255)/12*100000*B240,COUNT(B244:B255)/12*100000*B240/F256,D256/F256),"")</f>
        <v/>
      </c>
      <c r="K256" s="115"/>
      <c r="L256" s="87"/>
      <c r="M256" s="87"/>
      <c r="N256" s="87"/>
      <c r="O256" s="265">
        <f>SUM(O244:O255)</f>
        <v>0</v>
      </c>
      <c r="P256" s="265">
        <f>SUM(P244:P255)</f>
        <v>0</v>
      </c>
      <c r="Q256" s="79"/>
      <c r="R256" s="94"/>
      <c r="S256" s="111"/>
    </row>
    <row r="257" spans="1:23" s="77" customFormat="1" x14ac:dyDescent="0.2">
      <c r="S257" s="99"/>
      <c r="T257" s="99"/>
      <c r="U257" s="99"/>
    </row>
    <row r="258" spans="1:23" s="77" customFormat="1" ht="16.5" customHeight="1" x14ac:dyDescent="0.2">
      <c r="A258" s="102" t="s">
        <v>121</v>
      </c>
      <c r="B258" s="103"/>
      <c r="C258" s="103"/>
      <c r="D258" s="103"/>
      <c r="E258" s="103"/>
      <c r="F258" s="103"/>
      <c r="G258" s="103"/>
      <c r="H258" s="103"/>
      <c r="I258" s="103"/>
      <c r="J258" s="103"/>
      <c r="K258" s="103"/>
      <c r="L258" s="99"/>
      <c r="M258" s="99"/>
      <c r="N258" s="99"/>
    </row>
    <row r="259" spans="1:23" s="76" customFormat="1" x14ac:dyDescent="0.2">
      <c r="A259" s="139" t="s">
        <v>19</v>
      </c>
      <c r="B259" s="140" t="str">
        <f>B$3</f>
        <v>Nom du bénéficiaire</v>
      </c>
      <c r="C259" s="139" t="str">
        <f>"DDP"&amp;B$6&amp;"_PERSO_"&amp;B238</f>
        <v>DDP1_PERSO_</v>
      </c>
      <c r="D259" s="141">
        <f>J$9</f>
        <v>0</v>
      </c>
      <c r="E259" s="142">
        <f>T239</f>
        <v>30</v>
      </c>
      <c r="F259" s="141">
        <f>J$9</f>
        <v>0</v>
      </c>
      <c r="G259" s="143" t="s">
        <v>101</v>
      </c>
      <c r="H259" s="143"/>
      <c r="I259" s="144">
        <f>D256</f>
        <v>0</v>
      </c>
      <c r="J259" s="144" t="e">
        <f>I256</f>
        <v>#VALUE!</v>
      </c>
      <c r="K259" s="75"/>
      <c r="L259" s="74"/>
      <c r="M259" s="82"/>
      <c r="N259" s="71"/>
      <c r="O259" s="70"/>
      <c r="P259" s="70"/>
      <c r="Q259" s="70"/>
      <c r="R259" s="71"/>
      <c r="S259" s="117"/>
      <c r="T259" s="117" t="e">
        <f>G256</f>
        <v>#VALUE!</v>
      </c>
      <c r="U259" s="71"/>
      <c r="V259" s="71"/>
      <c r="W259" s="71"/>
    </row>
    <row r="261" spans="1:23" s="80" customFormat="1" ht="40.5" customHeight="1" x14ac:dyDescent="0.2">
      <c r="A261" s="101" t="s">
        <v>86</v>
      </c>
      <c r="B261" s="347"/>
      <c r="C261" s="348"/>
      <c r="D261" s="349"/>
      <c r="E261" s="350" t="s">
        <v>87</v>
      </c>
      <c r="F261" s="351"/>
      <c r="G261" s="347"/>
      <c r="H261" s="348"/>
      <c r="I261" s="348"/>
      <c r="J261" s="349"/>
      <c r="K261" s="73"/>
      <c r="L261" s="77"/>
      <c r="M261" s="77"/>
      <c r="N261" s="77"/>
      <c r="O261" s="77"/>
      <c r="P261" s="77"/>
      <c r="Q261" s="77"/>
    </row>
    <row r="262" spans="1:23" s="80" customFormat="1" ht="40.5" customHeight="1" x14ac:dyDescent="0.2">
      <c r="A262" s="101" t="s">
        <v>104</v>
      </c>
      <c r="B262" s="279"/>
      <c r="C262" s="280"/>
      <c r="D262" s="281"/>
      <c r="E262" s="278" t="s">
        <v>88</v>
      </c>
      <c r="F262" s="69" t="s">
        <v>102</v>
      </c>
      <c r="G262" s="189"/>
      <c r="H262" s="136"/>
      <c r="I262" s="282" t="s">
        <v>103</v>
      </c>
      <c r="J262" s="190"/>
      <c r="K262" s="112"/>
      <c r="L262" s="77"/>
      <c r="M262" s="77"/>
      <c r="N262" s="77"/>
      <c r="O262" s="77"/>
      <c r="P262" s="77"/>
      <c r="Q262" s="77"/>
      <c r="S262" s="1">
        <f>MONTH(G262)</f>
        <v>1</v>
      </c>
      <c r="T262" s="123">
        <f>IF(S262=2,G262+27,IF(OR(S262=1,S262=3,S262=5,S262=7,S262=8,S262=10,S262=12),G262+30,G262+29))</f>
        <v>30</v>
      </c>
    </row>
    <row r="263" spans="1:23" s="80" customFormat="1" ht="40.5" customHeight="1" x14ac:dyDescent="0.2">
      <c r="A263" s="101" t="s">
        <v>96</v>
      </c>
      <c r="B263" s="352"/>
      <c r="C263" s="348"/>
      <c r="D263" s="349"/>
      <c r="E263" s="350" t="s">
        <v>97</v>
      </c>
      <c r="F263" s="351"/>
      <c r="G263" s="347"/>
      <c r="H263" s="348"/>
      <c r="I263" s="348"/>
      <c r="J263" s="349"/>
      <c r="K263" s="73"/>
      <c r="L263" s="77"/>
      <c r="M263" s="77"/>
      <c r="N263" s="77"/>
      <c r="O263" s="77"/>
      <c r="P263" s="77"/>
      <c r="Q263" s="77"/>
    </row>
    <row r="264" spans="1:23" s="80" customFormat="1" ht="20.25" customHeight="1" x14ac:dyDescent="0.2">
      <c r="A264" s="92"/>
      <c r="B264" s="92"/>
      <c r="C264" s="92"/>
      <c r="D264" s="93"/>
      <c r="E264" s="85"/>
      <c r="F264" s="85"/>
      <c r="G264" s="85"/>
      <c r="H264" s="85"/>
      <c r="I264" s="85"/>
      <c r="J264" s="85"/>
      <c r="K264" s="85"/>
      <c r="L264" s="77"/>
      <c r="M264" s="77"/>
      <c r="N264" s="77"/>
      <c r="O264" s="77"/>
      <c r="P264" s="77"/>
      <c r="Q264" s="77"/>
    </row>
    <row r="265" spans="1:23" s="80" customFormat="1" ht="39.75" customHeight="1" x14ac:dyDescent="0.2">
      <c r="A265" s="81"/>
      <c r="B265" s="341" t="s">
        <v>60</v>
      </c>
      <c r="C265" s="342"/>
      <c r="D265" s="343"/>
      <c r="E265" s="341" t="s">
        <v>61</v>
      </c>
      <c r="F265" s="343"/>
      <c r="G265" s="341" t="s">
        <v>66</v>
      </c>
      <c r="H265" s="342"/>
      <c r="I265" s="342"/>
      <c r="J265" s="342"/>
      <c r="K265" s="114"/>
      <c r="L265" s="344" t="s">
        <v>95</v>
      </c>
      <c r="M265" s="344"/>
      <c r="N265" s="344"/>
      <c r="O265" s="344"/>
      <c r="P265" s="344"/>
      <c r="Q265" s="344"/>
    </row>
    <row r="266" spans="1:23" s="86" customFormat="1" ht="38.25" x14ac:dyDescent="0.2">
      <c r="A266" s="95" t="s">
        <v>118</v>
      </c>
      <c r="B266" s="95" t="s">
        <v>117</v>
      </c>
      <c r="C266" s="95" t="s">
        <v>119</v>
      </c>
      <c r="D266" s="95" t="s">
        <v>166</v>
      </c>
      <c r="E266" s="95" t="s">
        <v>115</v>
      </c>
      <c r="F266" s="116" t="s">
        <v>116</v>
      </c>
      <c r="G266" s="116" t="s">
        <v>57</v>
      </c>
      <c r="H266" s="116"/>
      <c r="I266" s="116" t="s">
        <v>100</v>
      </c>
      <c r="J266" s="116" t="s">
        <v>111</v>
      </c>
      <c r="K266" s="114"/>
      <c r="L266" s="266" t="s">
        <v>62</v>
      </c>
      <c r="M266" s="266" t="s">
        <v>63</v>
      </c>
      <c r="N266" s="266" t="s">
        <v>64</v>
      </c>
      <c r="O266" s="266" t="s">
        <v>38</v>
      </c>
      <c r="P266" s="266" t="s">
        <v>59</v>
      </c>
      <c r="Q266" s="266" t="s">
        <v>14</v>
      </c>
    </row>
    <row r="267" spans="1:23" s="80" customFormat="1" ht="21" customHeight="1" x14ac:dyDescent="0.2">
      <c r="A267" s="88" t="s">
        <v>33</v>
      </c>
      <c r="B267" s="191"/>
      <c r="C267" s="191"/>
      <c r="D267" s="89">
        <f>B267+C267</f>
        <v>0</v>
      </c>
      <c r="E267" s="192"/>
      <c r="F267" s="170" t="str">
        <f>IF($G$263="","",IF(D267=0,"",$G$263/12*$B$263))</f>
        <v/>
      </c>
      <c r="G267" s="119"/>
      <c r="H267" s="119"/>
      <c r="I267" s="119"/>
      <c r="J267" s="119"/>
      <c r="K267" s="345"/>
      <c r="L267" s="263"/>
      <c r="M267" s="346"/>
      <c r="N267" s="263"/>
      <c r="O267" s="277"/>
      <c r="P267" s="277"/>
      <c r="Q267" s="277"/>
    </row>
    <row r="268" spans="1:23" s="80" customFormat="1" ht="21" customHeight="1" x14ac:dyDescent="0.2">
      <c r="A268" s="88" t="s">
        <v>32</v>
      </c>
      <c r="B268" s="191"/>
      <c r="C268" s="191"/>
      <c r="D268" s="89">
        <f t="shared" ref="D268:D278" si="43">B268+C268</f>
        <v>0</v>
      </c>
      <c r="E268" s="192"/>
      <c r="F268" s="171" t="str">
        <f t="shared" ref="F268:F278" si="44">IF($G$263="","",IF(D268=0,"",$G$263/12*$B$263))</f>
        <v/>
      </c>
      <c r="G268" s="119"/>
      <c r="H268" s="119"/>
      <c r="I268" s="119"/>
      <c r="J268" s="119"/>
      <c r="K268" s="345"/>
      <c r="L268" s="263"/>
      <c r="M268" s="346"/>
      <c r="N268" s="263"/>
      <c r="O268" s="277"/>
      <c r="P268" s="277"/>
      <c r="Q268" s="277"/>
    </row>
    <row r="269" spans="1:23" s="80" customFormat="1" ht="21" customHeight="1" x14ac:dyDescent="0.2">
      <c r="A269" s="88" t="s">
        <v>31</v>
      </c>
      <c r="B269" s="191"/>
      <c r="C269" s="191"/>
      <c r="D269" s="89">
        <f t="shared" si="43"/>
        <v>0</v>
      </c>
      <c r="E269" s="192"/>
      <c r="F269" s="171" t="str">
        <f t="shared" si="44"/>
        <v/>
      </c>
      <c r="G269" s="119"/>
      <c r="H269" s="119"/>
      <c r="I269" s="119"/>
      <c r="J269" s="119"/>
      <c r="K269" s="345"/>
      <c r="L269" s="263"/>
      <c r="M269" s="346"/>
      <c r="N269" s="263"/>
      <c r="O269" s="277"/>
      <c r="P269" s="277"/>
      <c r="Q269" s="277"/>
    </row>
    <row r="270" spans="1:23" s="80" customFormat="1" ht="21" customHeight="1" x14ac:dyDescent="0.2">
      <c r="A270" s="88" t="s">
        <v>30</v>
      </c>
      <c r="B270" s="191"/>
      <c r="C270" s="191"/>
      <c r="D270" s="89">
        <f t="shared" si="43"/>
        <v>0</v>
      </c>
      <c r="E270" s="192"/>
      <c r="F270" s="171" t="str">
        <f t="shared" si="44"/>
        <v/>
      </c>
      <c r="G270" s="119"/>
      <c r="H270" s="119"/>
      <c r="I270" s="119"/>
      <c r="J270" s="119"/>
      <c r="K270" s="345"/>
      <c r="L270" s="263"/>
      <c r="M270" s="346"/>
      <c r="N270" s="263"/>
      <c r="O270" s="277"/>
      <c r="P270" s="277"/>
      <c r="Q270" s="277"/>
    </row>
    <row r="271" spans="1:23" s="80" customFormat="1" ht="21" customHeight="1" x14ac:dyDescent="0.2">
      <c r="A271" s="88" t="s">
        <v>29</v>
      </c>
      <c r="B271" s="191"/>
      <c r="C271" s="191"/>
      <c r="D271" s="89">
        <f t="shared" si="43"/>
        <v>0</v>
      </c>
      <c r="E271" s="192"/>
      <c r="F271" s="171" t="str">
        <f t="shared" si="44"/>
        <v/>
      </c>
      <c r="G271" s="119"/>
      <c r="H271" s="119"/>
      <c r="I271" s="119"/>
      <c r="J271" s="119"/>
      <c r="K271" s="345"/>
      <c r="L271" s="263"/>
      <c r="M271" s="346"/>
      <c r="N271" s="263"/>
      <c r="O271" s="277"/>
      <c r="P271" s="277"/>
      <c r="Q271" s="277"/>
    </row>
    <row r="272" spans="1:23" s="80" customFormat="1" ht="21" customHeight="1" x14ac:dyDescent="0.2">
      <c r="A272" s="88" t="s">
        <v>28</v>
      </c>
      <c r="B272" s="191"/>
      <c r="C272" s="191"/>
      <c r="D272" s="89">
        <f t="shared" si="43"/>
        <v>0</v>
      </c>
      <c r="E272" s="192"/>
      <c r="F272" s="171" t="str">
        <f t="shared" si="44"/>
        <v/>
      </c>
      <c r="G272" s="119"/>
      <c r="H272" s="119"/>
      <c r="I272" s="119"/>
      <c r="J272" s="119"/>
      <c r="K272" s="345"/>
      <c r="L272" s="263"/>
      <c r="M272" s="346"/>
      <c r="N272" s="263"/>
      <c r="O272" s="277"/>
      <c r="P272" s="277"/>
      <c r="Q272" s="277"/>
    </row>
    <row r="273" spans="1:24" s="80" customFormat="1" ht="21" customHeight="1" x14ac:dyDescent="0.2">
      <c r="A273" s="88" t="s">
        <v>27</v>
      </c>
      <c r="B273" s="191"/>
      <c r="C273" s="191"/>
      <c r="D273" s="89">
        <f t="shared" si="43"/>
        <v>0</v>
      </c>
      <c r="E273" s="192"/>
      <c r="F273" s="171" t="str">
        <f t="shared" si="44"/>
        <v/>
      </c>
      <c r="G273" s="119"/>
      <c r="H273" s="119"/>
      <c r="I273" s="119"/>
      <c r="J273" s="119"/>
      <c r="K273" s="345"/>
      <c r="L273" s="263"/>
      <c r="M273" s="346"/>
      <c r="N273" s="263"/>
      <c r="O273" s="277"/>
      <c r="P273" s="277"/>
      <c r="Q273" s="277"/>
    </row>
    <row r="274" spans="1:24" s="80" customFormat="1" ht="21" customHeight="1" x14ac:dyDescent="0.2">
      <c r="A274" s="88" t="s">
        <v>26</v>
      </c>
      <c r="B274" s="191"/>
      <c r="C274" s="191"/>
      <c r="D274" s="89">
        <f t="shared" si="43"/>
        <v>0</v>
      </c>
      <c r="E274" s="192"/>
      <c r="F274" s="171" t="str">
        <f t="shared" si="44"/>
        <v/>
      </c>
      <c r="G274" s="119"/>
      <c r="H274" s="119"/>
      <c r="I274" s="119"/>
      <c r="J274" s="119"/>
      <c r="K274" s="345"/>
      <c r="L274" s="263"/>
      <c r="M274" s="346"/>
      <c r="N274" s="263"/>
      <c r="O274" s="277"/>
      <c r="P274" s="277"/>
      <c r="Q274" s="277"/>
      <c r="R274" s="94"/>
    </row>
    <row r="275" spans="1:24" s="80" customFormat="1" ht="21" customHeight="1" x14ac:dyDescent="0.2">
      <c r="A275" s="88" t="s">
        <v>25</v>
      </c>
      <c r="B275" s="191"/>
      <c r="C275" s="191"/>
      <c r="D275" s="89">
        <f t="shared" si="43"/>
        <v>0</v>
      </c>
      <c r="E275" s="192"/>
      <c r="F275" s="171" t="str">
        <f t="shared" si="44"/>
        <v/>
      </c>
      <c r="G275" s="119"/>
      <c r="H275" s="119"/>
      <c r="I275" s="119"/>
      <c r="J275" s="119"/>
      <c r="K275" s="345"/>
      <c r="L275" s="263"/>
      <c r="M275" s="346"/>
      <c r="N275" s="263"/>
      <c r="O275" s="277"/>
      <c r="P275" s="277"/>
      <c r="Q275" s="277"/>
      <c r="R275" s="94"/>
    </row>
    <row r="276" spans="1:24" s="77" customFormat="1" ht="21" customHeight="1" x14ac:dyDescent="0.2">
      <c r="A276" s="88" t="s">
        <v>24</v>
      </c>
      <c r="B276" s="191"/>
      <c r="C276" s="191"/>
      <c r="D276" s="89">
        <f t="shared" si="43"/>
        <v>0</v>
      </c>
      <c r="E276" s="192"/>
      <c r="F276" s="171" t="str">
        <f t="shared" si="44"/>
        <v/>
      </c>
      <c r="G276" s="119"/>
      <c r="H276" s="119"/>
      <c r="I276" s="119"/>
      <c r="J276" s="119"/>
      <c r="K276" s="345"/>
      <c r="L276" s="263"/>
      <c r="M276" s="346"/>
      <c r="N276" s="263"/>
      <c r="O276" s="277"/>
      <c r="P276" s="277"/>
      <c r="Q276" s="277"/>
      <c r="S276" s="99"/>
      <c r="T276" s="99"/>
      <c r="U276" s="99"/>
    </row>
    <row r="277" spans="1:24" s="77" customFormat="1" ht="21" customHeight="1" x14ac:dyDescent="0.2">
      <c r="A277" s="88" t="s">
        <v>23</v>
      </c>
      <c r="B277" s="191"/>
      <c r="C277" s="191"/>
      <c r="D277" s="89">
        <f t="shared" si="43"/>
        <v>0</v>
      </c>
      <c r="E277" s="192"/>
      <c r="F277" s="171" t="str">
        <f t="shared" si="44"/>
        <v/>
      </c>
      <c r="G277" s="119"/>
      <c r="H277" s="119"/>
      <c r="I277" s="119"/>
      <c r="J277" s="119"/>
      <c r="K277" s="345"/>
      <c r="L277" s="263"/>
      <c r="M277" s="346"/>
      <c r="N277" s="263"/>
      <c r="O277" s="277"/>
      <c r="P277" s="277"/>
      <c r="Q277" s="277"/>
    </row>
    <row r="278" spans="1:24" s="76" customFormat="1" ht="21" customHeight="1" x14ac:dyDescent="0.2">
      <c r="A278" s="88" t="s">
        <v>22</v>
      </c>
      <c r="B278" s="191"/>
      <c r="C278" s="191"/>
      <c r="D278" s="89">
        <f t="shared" si="43"/>
        <v>0</v>
      </c>
      <c r="E278" s="192"/>
      <c r="F278" s="172" t="str">
        <f t="shared" si="44"/>
        <v/>
      </c>
      <c r="G278" s="120"/>
      <c r="H278" s="120"/>
      <c r="I278" s="120"/>
      <c r="J278" s="120"/>
      <c r="K278" s="345"/>
      <c r="L278" s="263"/>
      <c r="M278" s="346"/>
      <c r="N278" s="263"/>
      <c r="O278" s="277"/>
      <c r="P278" s="277"/>
      <c r="Q278" s="277"/>
      <c r="R278" s="70"/>
      <c r="S278" s="71"/>
      <c r="T278" s="71"/>
      <c r="U278" s="71"/>
      <c r="V278" s="71"/>
      <c r="W278" s="71"/>
      <c r="X278" s="71"/>
    </row>
    <row r="279" spans="1:24" s="80" customFormat="1" ht="20.25" customHeight="1" x14ac:dyDescent="0.2">
      <c r="A279" s="90" t="s">
        <v>58</v>
      </c>
      <c r="B279" s="91">
        <f>SUM(B267:B278)</f>
        <v>0</v>
      </c>
      <c r="C279" s="91">
        <f t="shared" ref="C279:D279" si="45">SUM(C267:C278)</f>
        <v>0</v>
      </c>
      <c r="D279" s="91">
        <f t="shared" si="45"/>
        <v>0</v>
      </c>
      <c r="E279" s="68">
        <f>SUM(E267:E278)</f>
        <v>0</v>
      </c>
      <c r="F279" s="68">
        <f t="shared" ref="F279" si="46">SUM(F267:F278)</f>
        <v>0</v>
      </c>
      <c r="G279" s="37" t="e">
        <f>IF(J279*E279&gt;D279,D279,J279*E279)</f>
        <v>#VALUE!</v>
      </c>
      <c r="H279" s="37"/>
      <c r="I279" s="91" t="e">
        <f>D279-G279</f>
        <v>#VALUE!</v>
      </c>
      <c r="J279" s="91" t="str">
        <f>IF(D279&gt;0,IF(D279&gt;COUNT(B267:B278)/12*100000*B263,COUNT(B267:B278)/12*100000*B263/F279,D279/F279),"")</f>
        <v/>
      </c>
      <c r="K279" s="115"/>
      <c r="L279" s="87"/>
      <c r="M279" s="87"/>
      <c r="N279" s="87"/>
      <c r="O279" s="265">
        <f>SUM(O267:O278)</f>
        <v>0</v>
      </c>
      <c r="P279" s="265">
        <f>SUM(P267:P278)</f>
        <v>0</v>
      </c>
      <c r="Q279" s="79"/>
      <c r="R279" s="94"/>
      <c r="S279" s="111"/>
    </row>
    <row r="280" spans="1:24" s="77" customFormat="1" x14ac:dyDescent="0.2">
      <c r="S280" s="99"/>
      <c r="T280" s="99"/>
      <c r="U280" s="99"/>
    </row>
    <row r="281" spans="1:24" s="77" customFormat="1" ht="16.5" customHeight="1" x14ac:dyDescent="0.2">
      <c r="A281" s="102" t="s">
        <v>121</v>
      </c>
      <c r="B281" s="103"/>
      <c r="C281" s="103"/>
      <c r="D281" s="103"/>
      <c r="E281" s="103"/>
      <c r="F281" s="103"/>
      <c r="G281" s="103"/>
      <c r="H281" s="103"/>
      <c r="I281" s="103"/>
      <c r="J281" s="103"/>
      <c r="K281" s="103"/>
      <c r="L281" s="99"/>
      <c r="M281" s="99"/>
      <c r="N281" s="99"/>
    </row>
    <row r="282" spans="1:24" s="76" customFormat="1" x14ac:dyDescent="0.2">
      <c r="A282" s="139" t="s">
        <v>19</v>
      </c>
      <c r="B282" s="140" t="str">
        <f>B$3</f>
        <v>Nom du bénéficiaire</v>
      </c>
      <c r="C282" s="139" t="str">
        <f>"DDP"&amp;B$6&amp;"_PERSO_"&amp;B261</f>
        <v>DDP1_PERSO_</v>
      </c>
      <c r="D282" s="141">
        <f>J$9</f>
        <v>0</v>
      </c>
      <c r="E282" s="142">
        <f>T262</f>
        <v>30</v>
      </c>
      <c r="F282" s="141">
        <f>J$9</f>
        <v>0</v>
      </c>
      <c r="G282" s="143" t="s">
        <v>101</v>
      </c>
      <c r="H282" s="143"/>
      <c r="I282" s="144">
        <f>D279</f>
        <v>0</v>
      </c>
      <c r="J282" s="144" t="e">
        <f>I279</f>
        <v>#VALUE!</v>
      </c>
      <c r="K282" s="75"/>
      <c r="L282" s="74"/>
      <c r="M282" s="82"/>
      <c r="N282" s="71"/>
      <c r="O282" s="70"/>
      <c r="P282" s="70"/>
      <c r="Q282" s="70"/>
      <c r="R282" s="71"/>
      <c r="S282" s="117"/>
      <c r="T282" s="117" t="e">
        <f>G279</f>
        <v>#VALUE!</v>
      </c>
      <c r="U282" s="71"/>
      <c r="V282" s="71"/>
      <c r="W282" s="71"/>
    </row>
    <row r="284" spans="1:24" s="80" customFormat="1" ht="40.5" customHeight="1" x14ac:dyDescent="0.2">
      <c r="A284" s="101" t="s">
        <v>86</v>
      </c>
      <c r="B284" s="347"/>
      <c r="C284" s="348"/>
      <c r="D284" s="349"/>
      <c r="E284" s="350" t="s">
        <v>87</v>
      </c>
      <c r="F284" s="351"/>
      <c r="G284" s="347"/>
      <c r="H284" s="348"/>
      <c r="I284" s="348"/>
      <c r="J284" s="349"/>
      <c r="K284" s="73"/>
      <c r="L284" s="77"/>
      <c r="M284" s="77"/>
      <c r="N284" s="77"/>
      <c r="O284" s="77"/>
      <c r="P284" s="77"/>
      <c r="Q284" s="77"/>
    </row>
    <row r="285" spans="1:24" s="80" customFormat="1" ht="40.5" customHeight="1" x14ac:dyDescent="0.2">
      <c r="A285" s="101" t="s">
        <v>104</v>
      </c>
      <c r="B285" s="279"/>
      <c r="C285" s="280"/>
      <c r="D285" s="281"/>
      <c r="E285" s="278" t="s">
        <v>88</v>
      </c>
      <c r="F285" s="69" t="s">
        <v>102</v>
      </c>
      <c r="G285" s="189"/>
      <c r="H285" s="136"/>
      <c r="I285" s="282" t="s">
        <v>103</v>
      </c>
      <c r="J285" s="190"/>
      <c r="K285" s="112"/>
      <c r="L285" s="77"/>
      <c r="M285" s="77"/>
      <c r="N285" s="77"/>
      <c r="O285" s="77"/>
      <c r="P285" s="77"/>
      <c r="Q285" s="77"/>
      <c r="S285" s="1">
        <f>MONTH(G285)</f>
        <v>1</v>
      </c>
      <c r="T285" s="123">
        <f>IF(S285=2,G285+27,IF(OR(S285=1,S285=3,S285=5,S285=7,S285=8,S285=10,S285=12),G285+30,G285+29))</f>
        <v>30</v>
      </c>
    </row>
    <row r="286" spans="1:24" s="80" customFormat="1" ht="40.5" customHeight="1" x14ac:dyDescent="0.2">
      <c r="A286" s="101" t="s">
        <v>96</v>
      </c>
      <c r="B286" s="352"/>
      <c r="C286" s="348"/>
      <c r="D286" s="349"/>
      <c r="E286" s="350" t="s">
        <v>97</v>
      </c>
      <c r="F286" s="351"/>
      <c r="G286" s="347"/>
      <c r="H286" s="348"/>
      <c r="I286" s="348"/>
      <c r="J286" s="349"/>
      <c r="K286" s="73"/>
      <c r="L286" s="77"/>
      <c r="M286" s="77"/>
      <c r="N286" s="77"/>
      <c r="O286" s="77"/>
      <c r="P286" s="77"/>
      <c r="Q286" s="77"/>
    </row>
    <row r="287" spans="1:24" s="80" customFormat="1" ht="20.25" customHeight="1" x14ac:dyDescent="0.2">
      <c r="A287" s="92"/>
      <c r="B287" s="92"/>
      <c r="C287" s="92"/>
      <c r="D287" s="93"/>
      <c r="E287" s="85"/>
      <c r="F287" s="85"/>
      <c r="G287" s="85"/>
      <c r="H287" s="85"/>
      <c r="I287" s="85"/>
      <c r="J287" s="85"/>
      <c r="K287" s="85"/>
      <c r="L287" s="77"/>
      <c r="M287" s="77"/>
      <c r="N287" s="77"/>
      <c r="O287" s="77"/>
      <c r="P287" s="77"/>
      <c r="Q287" s="77"/>
    </row>
    <row r="288" spans="1:24" s="80" customFormat="1" ht="39.75" customHeight="1" x14ac:dyDescent="0.2">
      <c r="A288" s="81"/>
      <c r="B288" s="341" t="s">
        <v>60</v>
      </c>
      <c r="C288" s="342"/>
      <c r="D288" s="343"/>
      <c r="E288" s="341" t="s">
        <v>61</v>
      </c>
      <c r="F288" s="343"/>
      <c r="G288" s="341" t="s">
        <v>66</v>
      </c>
      <c r="H288" s="342"/>
      <c r="I288" s="342"/>
      <c r="J288" s="342"/>
      <c r="K288" s="114"/>
      <c r="L288" s="344" t="s">
        <v>95</v>
      </c>
      <c r="M288" s="344"/>
      <c r="N288" s="344"/>
      <c r="O288" s="344"/>
      <c r="P288" s="344"/>
      <c r="Q288" s="344"/>
    </row>
    <row r="289" spans="1:24" s="86" customFormat="1" ht="38.25" x14ac:dyDescent="0.2">
      <c r="A289" s="95" t="s">
        <v>118</v>
      </c>
      <c r="B289" s="95" t="s">
        <v>117</v>
      </c>
      <c r="C289" s="95" t="s">
        <v>119</v>
      </c>
      <c r="D289" s="95" t="s">
        <v>166</v>
      </c>
      <c r="E289" s="95" t="s">
        <v>115</v>
      </c>
      <c r="F289" s="116" t="s">
        <v>116</v>
      </c>
      <c r="G289" s="116" t="s">
        <v>57</v>
      </c>
      <c r="H289" s="116"/>
      <c r="I289" s="116" t="s">
        <v>100</v>
      </c>
      <c r="J289" s="116" t="s">
        <v>111</v>
      </c>
      <c r="K289" s="114"/>
      <c r="L289" s="266" t="s">
        <v>62</v>
      </c>
      <c r="M289" s="266" t="s">
        <v>63</v>
      </c>
      <c r="N289" s="266" t="s">
        <v>64</v>
      </c>
      <c r="O289" s="266" t="s">
        <v>38</v>
      </c>
      <c r="P289" s="266" t="s">
        <v>59</v>
      </c>
      <c r="Q289" s="266" t="s">
        <v>14</v>
      </c>
    </row>
    <row r="290" spans="1:24" s="80" customFormat="1" ht="21" customHeight="1" x14ac:dyDescent="0.2">
      <c r="A290" s="88" t="s">
        <v>33</v>
      </c>
      <c r="B290" s="191"/>
      <c r="C290" s="191"/>
      <c r="D290" s="89">
        <f>B290+C290</f>
        <v>0</v>
      </c>
      <c r="E290" s="192"/>
      <c r="F290" s="170" t="str">
        <f>IF($G$286="","",IF(D290=0,"",$G$286/12*$B$286))</f>
        <v/>
      </c>
      <c r="G290" s="119"/>
      <c r="H290" s="119"/>
      <c r="I290" s="119"/>
      <c r="J290" s="119"/>
      <c r="K290" s="345"/>
      <c r="L290" s="263"/>
      <c r="M290" s="346"/>
      <c r="N290" s="263"/>
      <c r="O290" s="277"/>
      <c r="P290" s="277"/>
      <c r="Q290" s="277"/>
    </row>
    <row r="291" spans="1:24" s="80" customFormat="1" ht="21" customHeight="1" x14ac:dyDescent="0.2">
      <c r="A291" s="88" t="s">
        <v>32</v>
      </c>
      <c r="B291" s="191"/>
      <c r="C291" s="191"/>
      <c r="D291" s="89">
        <f t="shared" ref="D291:D301" si="47">B291+C291</f>
        <v>0</v>
      </c>
      <c r="E291" s="192"/>
      <c r="F291" s="171" t="str">
        <f t="shared" ref="F291:F301" si="48">IF($G$286="","",IF(D291=0,"",$G$286/12*$B$286))</f>
        <v/>
      </c>
      <c r="G291" s="119"/>
      <c r="H291" s="119"/>
      <c r="I291" s="119"/>
      <c r="J291" s="119"/>
      <c r="K291" s="345"/>
      <c r="L291" s="263"/>
      <c r="M291" s="346"/>
      <c r="N291" s="263"/>
      <c r="O291" s="277"/>
      <c r="P291" s="277"/>
      <c r="Q291" s="277"/>
    </row>
    <row r="292" spans="1:24" s="80" customFormat="1" ht="21" customHeight="1" x14ac:dyDescent="0.2">
      <c r="A292" s="88" t="s">
        <v>31</v>
      </c>
      <c r="B292" s="191"/>
      <c r="C292" s="191"/>
      <c r="D292" s="89">
        <f t="shared" si="47"/>
        <v>0</v>
      </c>
      <c r="E292" s="192"/>
      <c r="F292" s="171" t="str">
        <f t="shared" si="48"/>
        <v/>
      </c>
      <c r="G292" s="119"/>
      <c r="H292" s="119"/>
      <c r="I292" s="119"/>
      <c r="J292" s="119"/>
      <c r="K292" s="345"/>
      <c r="L292" s="263"/>
      <c r="M292" s="346"/>
      <c r="N292" s="263"/>
      <c r="O292" s="277"/>
      <c r="P292" s="277"/>
      <c r="Q292" s="277"/>
    </row>
    <row r="293" spans="1:24" s="80" customFormat="1" ht="21" customHeight="1" x14ac:dyDescent="0.2">
      <c r="A293" s="88" t="s">
        <v>30</v>
      </c>
      <c r="B293" s="191"/>
      <c r="C293" s="191"/>
      <c r="D293" s="89">
        <f t="shared" si="47"/>
        <v>0</v>
      </c>
      <c r="E293" s="192"/>
      <c r="F293" s="171" t="str">
        <f t="shared" si="48"/>
        <v/>
      </c>
      <c r="G293" s="119"/>
      <c r="H293" s="119"/>
      <c r="I293" s="119"/>
      <c r="J293" s="119"/>
      <c r="K293" s="345"/>
      <c r="L293" s="263"/>
      <c r="M293" s="346"/>
      <c r="N293" s="263"/>
      <c r="O293" s="277"/>
      <c r="P293" s="277"/>
      <c r="Q293" s="277"/>
    </row>
    <row r="294" spans="1:24" s="80" customFormat="1" ht="21" customHeight="1" x14ac:dyDescent="0.2">
      <c r="A294" s="88" t="s">
        <v>29</v>
      </c>
      <c r="B294" s="191"/>
      <c r="C294" s="191"/>
      <c r="D294" s="89">
        <f t="shared" si="47"/>
        <v>0</v>
      </c>
      <c r="E294" s="192"/>
      <c r="F294" s="171" t="str">
        <f t="shared" si="48"/>
        <v/>
      </c>
      <c r="G294" s="119"/>
      <c r="H294" s="119"/>
      <c r="I294" s="119"/>
      <c r="J294" s="119"/>
      <c r="K294" s="345"/>
      <c r="L294" s="263"/>
      <c r="M294" s="346"/>
      <c r="N294" s="263"/>
      <c r="O294" s="277"/>
      <c r="P294" s="277"/>
      <c r="Q294" s="277"/>
    </row>
    <row r="295" spans="1:24" s="80" customFormat="1" ht="21" customHeight="1" x14ac:dyDescent="0.2">
      <c r="A295" s="88" t="s">
        <v>28</v>
      </c>
      <c r="B295" s="191"/>
      <c r="C295" s="191"/>
      <c r="D295" s="89">
        <f t="shared" si="47"/>
        <v>0</v>
      </c>
      <c r="E295" s="192"/>
      <c r="F295" s="171" t="str">
        <f t="shared" si="48"/>
        <v/>
      </c>
      <c r="G295" s="119"/>
      <c r="H295" s="119"/>
      <c r="I295" s="119"/>
      <c r="J295" s="119"/>
      <c r="K295" s="345"/>
      <c r="L295" s="263"/>
      <c r="M295" s="346"/>
      <c r="N295" s="263"/>
      <c r="O295" s="277"/>
      <c r="P295" s="277"/>
      <c r="Q295" s="277"/>
    </row>
    <row r="296" spans="1:24" s="80" customFormat="1" ht="21" customHeight="1" x14ac:dyDescent="0.2">
      <c r="A296" s="88" t="s">
        <v>27</v>
      </c>
      <c r="B296" s="191"/>
      <c r="C296" s="191"/>
      <c r="D296" s="89">
        <f t="shared" si="47"/>
        <v>0</v>
      </c>
      <c r="E296" s="192"/>
      <c r="F296" s="171" t="str">
        <f t="shared" si="48"/>
        <v/>
      </c>
      <c r="G296" s="119"/>
      <c r="H296" s="119"/>
      <c r="I296" s="119"/>
      <c r="J296" s="119"/>
      <c r="K296" s="345"/>
      <c r="L296" s="263"/>
      <c r="M296" s="346"/>
      <c r="N296" s="263"/>
      <c r="O296" s="277"/>
      <c r="P296" s="277"/>
      <c r="Q296" s="277"/>
    </row>
    <row r="297" spans="1:24" s="80" customFormat="1" ht="21" customHeight="1" x14ac:dyDescent="0.2">
      <c r="A297" s="88" t="s">
        <v>26</v>
      </c>
      <c r="B297" s="191"/>
      <c r="C297" s="191"/>
      <c r="D297" s="89">
        <f t="shared" si="47"/>
        <v>0</v>
      </c>
      <c r="E297" s="192"/>
      <c r="F297" s="171" t="str">
        <f t="shared" si="48"/>
        <v/>
      </c>
      <c r="G297" s="119"/>
      <c r="H297" s="119"/>
      <c r="I297" s="119"/>
      <c r="J297" s="119"/>
      <c r="K297" s="345"/>
      <c r="L297" s="263"/>
      <c r="M297" s="346"/>
      <c r="N297" s="263"/>
      <c r="O297" s="277"/>
      <c r="P297" s="277"/>
      <c r="Q297" s="277"/>
      <c r="R297" s="94"/>
    </row>
    <row r="298" spans="1:24" s="80" customFormat="1" ht="21" customHeight="1" x14ac:dyDescent="0.2">
      <c r="A298" s="88" t="s">
        <v>25</v>
      </c>
      <c r="B298" s="191"/>
      <c r="C298" s="191"/>
      <c r="D298" s="89">
        <f t="shared" si="47"/>
        <v>0</v>
      </c>
      <c r="E298" s="192"/>
      <c r="F298" s="171" t="str">
        <f t="shared" si="48"/>
        <v/>
      </c>
      <c r="G298" s="119"/>
      <c r="H298" s="119"/>
      <c r="I298" s="119"/>
      <c r="J298" s="119"/>
      <c r="K298" s="345"/>
      <c r="L298" s="263"/>
      <c r="M298" s="346"/>
      <c r="N298" s="263"/>
      <c r="O298" s="277"/>
      <c r="P298" s="277"/>
      <c r="Q298" s="277"/>
      <c r="R298" s="94"/>
    </row>
    <row r="299" spans="1:24" s="77" customFormat="1" ht="21" customHeight="1" x14ac:dyDescent="0.2">
      <c r="A299" s="88" t="s">
        <v>24</v>
      </c>
      <c r="B299" s="191"/>
      <c r="C299" s="191"/>
      <c r="D299" s="89">
        <f t="shared" si="47"/>
        <v>0</v>
      </c>
      <c r="E299" s="192"/>
      <c r="F299" s="171" t="str">
        <f t="shared" si="48"/>
        <v/>
      </c>
      <c r="G299" s="119"/>
      <c r="H299" s="119"/>
      <c r="I299" s="119"/>
      <c r="J299" s="119"/>
      <c r="K299" s="345"/>
      <c r="L299" s="263"/>
      <c r="M299" s="346"/>
      <c r="N299" s="263"/>
      <c r="O299" s="277"/>
      <c r="P299" s="277"/>
      <c r="Q299" s="277"/>
      <c r="S299" s="99"/>
      <c r="T299" s="99"/>
      <c r="U299" s="99"/>
    </row>
    <row r="300" spans="1:24" s="77" customFormat="1" ht="21" customHeight="1" x14ac:dyDescent="0.2">
      <c r="A300" s="88" t="s">
        <v>23</v>
      </c>
      <c r="B300" s="191"/>
      <c r="C300" s="191"/>
      <c r="D300" s="89">
        <f t="shared" si="47"/>
        <v>0</v>
      </c>
      <c r="E300" s="192"/>
      <c r="F300" s="171" t="str">
        <f t="shared" si="48"/>
        <v/>
      </c>
      <c r="G300" s="119"/>
      <c r="H300" s="119"/>
      <c r="I300" s="119"/>
      <c r="J300" s="119"/>
      <c r="K300" s="345"/>
      <c r="L300" s="263"/>
      <c r="M300" s="346"/>
      <c r="N300" s="263"/>
      <c r="O300" s="277"/>
      <c r="P300" s="277"/>
      <c r="Q300" s="277"/>
    </row>
    <row r="301" spans="1:24" s="76" customFormat="1" ht="21" customHeight="1" x14ac:dyDescent="0.2">
      <c r="A301" s="88" t="s">
        <v>22</v>
      </c>
      <c r="B301" s="191"/>
      <c r="C301" s="191"/>
      <c r="D301" s="89">
        <f t="shared" si="47"/>
        <v>0</v>
      </c>
      <c r="E301" s="192"/>
      <c r="F301" s="172" t="str">
        <f t="shared" si="48"/>
        <v/>
      </c>
      <c r="G301" s="120"/>
      <c r="H301" s="120"/>
      <c r="I301" s="120"/>
      <c r="J301" s="120"/>
      <c r="K301" s="345"/>
      <c r="L301" s="263"/>
      <c r="M301" s="346"/>
      <c r="N301" s="263"/>
      <c r="O301" s="277"/>
      <c r="P301" s="277"/>
      <c r="Q301" s="277"/>
      <c r="R301" s="70"/>
      <c r="S301" s="71"/>
      <c r="T301" s="71"/>
      <c r="U301" s="71"/>
      <c r="V301" s="71"/>
      <c r="W301" s="71"/>
      <c r="X301" s="71"/>
    </row>
    <row r="302" spans="1:24" s="80" customFormat="1" ht="20.25" customHeight="1" x14ac:dyDescent="0.2">
      <c r="A302" s="90" t="s">
        <v>58</v>
      </c>
      <c r="B302" s="91">
        <f>SUM(B290:B301)</f>
        <v>0</v>
      </c>
      <c r="C302" s="91">
        <f t="shared" ref="C302:D302" si="49">SUM(C290:C301)</f>
        <v>0</v>
      </c>
      <c r="D302" s="91">
        <f t="shared" si="49"/>
        <v>0</v>
      </c>
      <c r="E302" s="68">
        <f>SUM(E290:E301)</f>
        <v>0</v>
      </c>
      <c r="F302" s="68">
        <f t="shared" ref="F302" si="50">SUM(F290:F301)</f>
        <v>0</v>
      </c>
      <c r="G302" s="37" t="e">
        <f>IF(J302*E302&gt;D302,D302,J302*E302)</f>
        <v>#VALUE!</v>
      </c>
      <c r="H302" s="37"/>
      <c r="I302" s="91" t="e">
        <f>D302-G302</f>
        <v>#VALUE!</v>
      </c>
      <c r="J302" s="91" t="str">
        <f>IF(D302&gt;0,IF(D302&gt;COUNT(B290:B301)/12*100000*B286,COUNT(B290:B301)/12*100000*B286/F302,D302/F302),"")</f>
        <v/>
      </c>
      <c r="K302" s="115"/>
      <c r="L302" s="87"/>
      <c r="M302" s="87"/>
      <c r="N302" s="87"/>
      <c r="O302" s="265">
        <f>SUM(O290:O301)</f>
        <v>0</v>
      </c>
      <c r="P302" s="265">
        <f>SUM(P290:P301)</f>
        <v>0</v>
      </c>
      <c r="Q302" s="79"/>
      <c r="R302" s="94"/>
      <c r="S302" s="111"/>
    </row>
    <row r="303" spans="1:24" s="77" customFormat="1" x14ac:dyDescent="0.2">
      <c r="S303" s="99"/>
      <c r="T303" s="99"/>
      <c r="U303" s="99"/>
    </row>
    <row r="304" spans="1:24" s="77" customFormat="1" ht="16.5" customHeight="1" x14ac:dyDescent="0.2">
      <c r="A304" s="102" t="s">
        <v>121</v>
      </c>
      <c r="B304" s="103"/>
      <c r="C304" s="103"/>
      <c r="D304" s="103"/>
      <c r="E304" s="103"/>
      <c r="F304" s="103"/>
      <c r="G304" s="103"/>
      <c r="H304" s="103"/>
      <c r="I304" s="103"/>
      <c r="J304" s="103"/>
      <c r="K304" s="103"/>
      <c r="L304" s="99"/>
      <c r="M304" s="99"/>
      <c r="N304" s="99"/>
    </row>
    <row r="305" spans="1:23" s="76" customFormat="1" x14ac:dyDescent="0.2">
      <c r="A305" s="139" t="s">
        <v>19</v>
      </c>
      <c r="B305" s="140" t="str">
        <f>B$3</f>
        <v>Nom du bénéficiaire</v>
      </c>
      <c r="C305" s="139" t="str">
        <f>"DDP"&amp;B$6&amp;"_PERSO_"&amp;B284</f>
        <v>DDP1_PERSO_</v>
      </c>
      <c r="D305" s="141">
        <f>J$9</f>
        <v>0</v>
      </c>
      <c r="E305" s="142">
        <f>T285</f>
        <v>30</v>
      </c>
      <c r="F305" s="141">
        <f>J$9</f>
        <v>0</v>
      </c>
      <c r="G305" s="143" t="s">
        <v>101</v>
      </c>
      <c r="H305" s="143"/>
      <c r="I305" s="144">
        <f>D302</f>
        <v>0</v>
      </c>
      <c r="J305" s="144" t="e">
        <f>I302</f>
        <v>#VALUE!</v>
      </c>
      <c r="K305" s="75"/>
      <c r="L305" s="74"/>
      <c r="M305" s="82"/>
      <c r="N305" s="71"/>
      <c r="O305" s="70"/>
      <c r="P305" s="70"/>
      <c r="Q305" s="70"/>
      <c r="R305" s="71"/>
      <c r="S305" s="117"/>
      <c r="T305" s="117" t="e">
        <f>G302</f>
        <v>#VALUE!</v>
      </c>
      <c r="U305" s="71"/>
      <c r="V305" s="71"/>
      <c r="W305" s="71"/>
    </row>
    <row r="307" spans="1:23" s="80" customFormat="1" ht="40.5" customHeight="1" x14ac:dyDescent="0.2">
      <c r="A307" s="101" t="s">
        <v>86</v>
      </c>
      <c r="B307" s="347"/>
      <c r="C307" s="348"/>
      <c r="D307" s="349"/>
      <c r="E307" s="350" t="s">
        <v>87</v>
      </c>
      <c r="F307" s="351"/>
      <c r="G307" s="347"/>
      <c r="H307" s="348"/>
      <c r="I307" s="348"/>
      <c r="J307" s="349"/>
      <c r="K307" s="73"/>
      <c r="L307" s="77"/>
      <c r="M307" s="77"/>
      <c r="N307" s="77"/>
      <c r="O307" s="77"/>
      <c r="P307" s="77"/>
      <c r="Q307" s="77"/>
    </row>
    <row r="308" spans="1:23" s="80" customFormat="1" ht="40.5" customHeight="1" x14ac:dyDescent="0.2">
      <c r="A308" s="101" t="s">
        <v>104</v>
      </c>
      <c r="B308" s="279"/>
      <c r="C308" s="280"/>
      <c r="D308" s="281"/>
      <c r="E308" s="278" t="s">
        <v>88</v>
      </c>
      <c r="F308" s="69" t="s">
        <v>102</v>
      </c>
      <c r="G308" s="189"/>
      <c r="H308" s="136"/>
      <c r="I308" s="282" t="s">
        <v>103</v>
      </c>
      <c r="J308" s="190"/>
      <c r="K308" s="112"/>
      <c r="L308" s="77"/>
      <c r="M308" s="77"/>
      <c r="N308" s="77"/>
      <c r="O308" s="77"/>
      <c r="P308" s="77"/>
      <c r="Q308" s="77"/>
      <c r="S308" s="1">
        <f>MONTH(G308)</f>
        <v>1</v>
      </c>
      <c r="T308" s="123">
        <f>IF(S308=2,G308+27,IF(OR(S308=1,S308=3,S308=5,S308=7,S308=8,S308=10,S308=12),G308+30,G308+29))</f>
        <v>30</v>
      </c>
    </row>
    <row r="309" spans="1:23" s="80" customFormat="1" ht="40.5" customHeight="1" x14ac:dyDescent="0.2">
      <c r="A309" s="101" t="s">
        <v>96</v>
      </c>
      <c r="B309" s="352"/>
      <c r="C309" s="348"/>
      <c r="D309" s="349"/>
      <c r="E309" s="350" t="s">
        <v>97</v>
      </c>
      <c r="F309" s="351"/>
      <c r="G309" s="347"/>
      <c r="H309" s="348"/>
      <c r="I309" s="348"/>
      <c r="J309" s="349"/>
      <c r="K309" s="73"/>
      <c r="L309" s="77"/>
      <c r="M309" s="77"/>
      <c r="N309" s="77"/>
      <c r="O309" s="77"/>
      <c r="P309" s="77"/>
      <c r="Q309" s="77"/>
    </row>
    <row r="310" spans="1:23" s="80" customFormat="1" ht="20.25" customHeight="1" x14ac:dyDescent="0.2">
      <c r="A310" s="92"/>
      <c r="B310" s="92"/>
      <c r="C310" s="92"/>
      <c r="D310" s="93"/>
      <c r="E310" s="85"/>
      <c r="F310" s="85"/>
      <c r="G310" s="85"/>
      <c r="H310" s="85"/>
      <c r="I310" s="85"/>
      <c r="J310" s="85"/>
      <c r="K310" s="85"/>
      <c r="L310" s="77"/>
      <c r="M310" s="77"/>
      <c r="N310" s="77"/>
      <c r="O310" s="77"/>
      <c r="P310" s="77"/>
      <c r="Q310" s="77"/>
    </row>
    <row r="311" spans="1:23" s="80" customFormat="1" ht="39.75" customHeight="1" x14ac:dyDescent="0.2">
      <c r="A311" s="81"/>
      <c r="B311" s="341" t="s">
        <v>60</v>
      </c>
      <c r="C311" s="342"/>
      <c r="D311" s="343"/>
      <c r="E311" s="341" t="s">
        <v>61</v>
      </c>
      <c r="F311" s="343"/>
      <c r="G311" s="341" t="s">
        <v>66</v>
      </c>
      <c r="H311" s="342"/>
      <c r="I311" s="342"/>
      <c r="J311" s="342"/>
      <c r="K311" s="114"/>
      <c r="L311" s="344" t="s">
        <v>95</v>
      </c>
      <c r="M311" s="344"/>
      <c r="N311" s="344"/>
      <c r="O311" s="344"/>
      <c r="P311" s="344"/>
      <c r="Q311" s="344"/>
    </row>
    <row r="312" spans="1:23" s="86" customFormat="1" ht="38.25" x14ac:dyDescent="0.2">
      <c r="A312" s="95" t="s">
        <v>118</v>
      </c>
      <c r="B312" s="95" t="s">
        <v>117</v>
      </c>
      <c r="C312" s="95" t="s">
        <v>119</v>
      </c>
      <c r="D312" s="95" t="s">
        <v>166</v>
      </c>
      <c r="E312" s="95" t="s">
        <v>115</v>
      </c>
      <c r="F312" s="116" t="s">
        <v>116</v>
      </c>
      <c r="G312" s="116" t="s">
        <v>57</v>
      </c>
      <c r="H312" s="116"/>
      <c r="I312" s="116" t="s">
        <v>100</v>
      </c>
      <c r="J312" s="116" t="s">
        <v>111</v>
      </c>
      <c r="K312" s="114"/>
      <c r="L312" s="266" t="s">
        <v>62</v>
      </c>
      <c r="M312" s="266" t="s">
        <v>63</v>
      </c>
      <c r="N312" s="266" t="s">
        <v>64</v>
      </c>
      <c r="O312" s="266" t="s">
        <v>38</v>
      </c>
      <c r="P312" s="266" t="s">
        <v>59</v>
      </c>
      <c r="Q312" s="266" t="s">
        <v>14</v>
      </c>
    </row>
    <row r="313" spans="1:23" s="80" customFormat="1" ht="21" customHeight="1" x14ac:dyDescent="0.2">
      <c r="A313" s="88" t="s">
        <v>33</v>
      </c>
      <c r="B313" s="191"/>
      <c r="C313" s="191"/>
      <c r="D313" s="89">
        <f>B313+C313</f>
        <v>0</v>
      </c>
      <c r="E313" s="192"/>
      <c r="F313" s="170" t="str">
        <f>IF($G$309="","",IF(D313=0,"",$G$309/12*$B$309))</f>
        <v/>
      </c>
      <c r="G313" s="119"/>
      <c r="H313" s="119"/>
      <c r="I313" s="119"/>
      <c r="J313" s="119"/>
      <c r="K313" s="345"/>
      <c r="L313" s="263"/>
      <c r="M313" s="346"/>
      <c r="N313" s="263"/>
      <c r="O313" s="277"/>
      <c r="P313" s="277"/>
      <c r="Q313" s="277"/>
    </row>
    <row r="314" spans="1:23" s="80" customFormat="1" ht="21" customHeight="1" x14ac:dyDescent="0.2">
      <c r="A314" s="88" t="s">
        <v>32</v>
      </c>
      <c r="B314" s="191"/>
      <c r="C314" s="191"/>
      <c r="D314" s="89">
        <f t="shared" ref="D314:D324" si="51">B314+C314</f>
        <v>0</v>
      </c>
      <c r="E314" s="192"/>
      <c r="F314" s="171" t="str">
        <f t="shared" ref="F314:F324" si="52">IF($G$309="","",IF(D314=0,"",$G$309/12*$B$309))</f>
        <v/>
      </c>
      <c r="G314" s="119"/>
      <c r="H314" s="119"/>
      <c r="I314" s="119"/>
      <c r="J314" s="119"/>
      <c r="K314" s="345"/>
      <c r="L314" s="263"/>
      <c r="M314" s="346"/>
      <c r="N314" s="263"/>
      <c r="O314" s="277"/>
      <c r="P314" s="277"/>
      <c r="Q314" s="277"/>
    </row>
    <row r="315" spans="1:23" s="80" customFormat="1" ht="21" customHeight="1" x14ac:dyDescent="0.2">
      <c r="A315" s="88" t="s">
        <v>31</v>
      </c>
      <c r="B315" s="191"/>
      <c r="C315" s="191"/>
      <c r="D315" s="89">
        <f t="shared" si="51"/>
        <v>0</v>
      </c>
      <c r="E315" s="192"/>
      <c r="F315" s="171" t="str">
        <f t="shared" si="52"/>
        <v/>
      </c>
      <c r="G315" s="119"/>
      <c r="H315" s="119"/>
      <c r="I315" s="119"/>
      <c r="J315" s="119"/>
      <c r="K315" s="345"/>
      <c r="L315" s="263"/>
      <c r="M315" s="346"/>
      <c r="N315" s="263"/>
      <c r="O315" s="277"/>
      <c r="P315" s="277"/>
      <c r="Q315" s="277"/>
    </row>
    <row r="316" spans="1:23" s="80" customFormat="1" ht="21" customHeight="1" x14ac:dyDescent="0.2">
      <c r="A316" s="88" t="s">
        <v>30</v>
      </c>
      <c r="B316" s="191"/>
      <c r="C316" s="191"/>
      <c r="D316" s="89">
        <f t="shared" si="51"/>
        <v>0</v>
      </c>
      <c r="E316" s="192"/>
      <c r="F316" s="171" t="str">
        <f t="shared" si="52"/>
        <v/>
      </c>
      <c r="G316" s="119"/>
      <c r="H316" s="119"/>
      <c r="I316" s="119"/>
      <c r="J316" s="119"/>
      <c r="K316" s="345"/>
      <c r="L316" s="263"/>
      <c r="M316" s="346"/>
      <c r="N316" s="263"/>
      <c r="O316" s="277"/>
      <c r="P316" s="277"/>
      <c r="Q316" s="277"/>
    </row>
    <row r="317" spans="1:23" s="80" customFormat="1" ht="21" customHeight="1" x14ac:dyDescent="0.2">
      <c r="A317" s="88" t="s">
        <v>29</v>
      </c>
      <c r="B317" s="191"/>
      <c r="C317" s="191"/>
      <c r="D317" s="89">
        <f t="shared" si="51"/>
        <v>0</v>
      </c>
      <c r="E317" s="192"/>
      <c r="F317" s="171" t="str">
        <f t="shared" si="52"/>
        <v/>
      </c>
      <c r="G317" s="119"/>
      <c r="H317" s="119"/>
      <c r="I317" s="119"/>
      <c r="J317" s="119"/>
      <c r="K317" s="345"/>
      <c r="L317" s="263"/>
      <c r="M317" s="346"/>
      <c r="N317" s="263"/>
      <c r="O317" s="277"/>
      <c r="P317" s="277"/>
      <c r="Q317" s="277"/>
    </row>
    <row r="318" spans="1:23" s="80" customFormat="1" ht="21" customHeight="1" x14ac:dyDescent="0.2">
      <c r="A318" s="88" t="s">
        <v>28</v>
      </c>
      <c r="B318" s="191"/>
      <c r="C318" s="191"/>
      <c r="D318" s="89">
        <f t="shared" si="51"/>
        <v>0</v>
      </c>
      <c r="E318" s="192"/>
      <c r="F318" s="171" t="str">
        <f t="shared" si="52"/>
        <v/>
      </c>
      <c r="G318" s="119"/>
      <c r="H318" s="119"/>
      <c r="I318" s="119"/>
      <c r="J318" s="119"/>
      <c r="K318" s="345"/>
      <c r="L318" s="263"/>
      <c r="M318" s="346"/>
      <c r="N318" s="263"/>
      <c r="O318" s="277"/>
      <c r="P318" s="277"/>
      <c r="Q318" s="277"/>
    </row>
    <row r="319" spans="1:23" s="80" customFormat="1" ht="21" customHeight="1" x14ac:dyDescent="0.2">
      <c r="A319" s="88" t="s">
        <v>27</v>
      </c>
      <c r="B319" s="191"/>
      <c r="C319" s="191"/>
      <c r="D319" s="89">
        <f t="shared" si="51"/>
        <v>0</v>
      </c>
      <c r="E319" s="192"/>
      <c r="F319" s="171" t="str">
        <f t="shared" si="52"/>
        <v/>
      </c>
      <c r="G319" s="119"/>
      <c r="H319" s="119"/>
      <c r="I319" s="119"/>
      <c r="J319" s="119"/>
      <c r="K319" s="345"/>
      <c r="L319" s="263"/>
      <c r="M319" s="346"/>
      <c r="N319" s="263"/>
      <c r="O319" s="277"/>
      <c r="P319" s="277"/>
      <c r="Q319" s="277"/>
    </row>
    <row r="320" spans="1:23" s="80" customFormat="1" ht="21" customHeight="1" x14ac:dyDescent="0.2">
      <c r="A320" s="88" t="s">
        <v>26</v>
      </c>
      <c r="B320" s="191"/>
      <c r="C320" s="191"/>
      <c r="D320" s="89">
        <f t="shared" si="51"/>
        <v>0</v>
      </c>
      <c r="E320" s="192"/>
      <c r="F320" s="171" t="str">
        <f t="shared" si="52"/>
        <v/>
      </c>
      <c r="G320" s="119"/>
      <c r="H320" s="119"/>
      <c r="I320" s="119"/>
      <c r="J320" s="119"/>
      <c r="K320" s="345"/>
      <c r="L320" s="263"/>
      <c r="M320" s="346"/>
      <c r="N320" s="263"/>
      <c r="O320" s="277"/>
      <c r="P320" s="277"/>
      <c r="Q320" s="277"/>
      <c r="R320" s="94"/>
    </row>
    <row r="321" spans="1:24" s="80" customFormat="1" ht="21" customHeight="1" x14ac:dyDescent="0.2">
      <c r="A321" s="88" t="s">
        <v>25</v>
      </c>
      <c r="B321" s="191"/>
      <c r="C321" s="191"/>
      <c r="D321" s="89">
        <f t="shared" si="51"/>
        <v>0</v>
      </c>
      <c r="E321" s="192"/>
      <c r="F321" s="171" t="str">
        <f t="shared" si="52"/>
        <v/>
      </c>
      <c r="G321" s="119"/>
      <c r="H321" s="119"/>
      <c r="I321" s="119"/>
      <c r="J321" s="119"/>
      <c r="K321" s="345"/>
      <c r="L321" s="263"/>
      <c r="M321" s="346"/>
      <c r="N321" s="263"/>
      <c r="O321" s="277"/>
      <c r="P321" s="277"/>
      <c r="Q321" s="277"/>
      <c r="R321" s="94"/>
    </row>
    <row r="322" spans="1:24" s="77" customFormat="1" ht="21" customHeight="1" x14ac:dyDescent="0.2">
      <c r="A322" s="88" t="s">
        <v>24</v>
      </c>
      <c r="B322" s="191"/>
      <c r="C322" s="191"/>
      <c r="D322" s="89">
        <f t="shared" si="51"/>
        <v>0</v>
      </c>
      <c r="E322" s="192"/>
      <c r="F322" s="171" t="str">
        <f t="shared" si="52"/>
        <v/>
      </c>
      <c r="G322" s="119"/>
      <c r="H322" s="119"/>
      <c r="I322" s="119"/>
      <c r="J322" s="119"/>
      <c r="K322" s="345"/>
      <c r="L322" s="263"/>
      <c r="M322" s="346"/>
      <c r="N322" s="263"/>
      <c r="O322" s="277"/>
      <c r="P322" s="277"/>
      <c r="Q322" s="277"/>
      <c r="S322" s="99"/>
      <c r="T322" s="99"/>
      <c r="U322" s="99"/>
    </row>
    <row r="323" spans="1:24" s="77" customFormat="1" ht="21" customHeight="1" x14ac:dyDescent="0.2">
      <c r="A323" s="88" t="s">
        <v>23</v>
      </c>
      <c r="B323" s="191"/>
      <c r="C323" s="191"/>
      <c r="D323" s="89">
        <f t="shared" si="51"/>
        <v>0</v>
      </c>
      <c r="E323" s="192"/>
      <c r="F323" s="171" t="str">
        <f t="shared" si="52"/>
        <v/>
      </c>
      <c r="G323" s="119"/>
      <c r="H323" s="119"/>
      <c r="I323" s="119"/>
      <c r="J323" s="119"/>
      <c r="K323" s="345"/>
      <c r="L323" s="263"/>
      <c r="M323" s="346"/>
      <c r="N323" s="263"/>
      <c r="O323" s="277"/>
      <c r="P323" s="277"/>
      <c r="Q323" s="277"/>
    </row>
    <row r="324" spans="1:24" s="76" customFormat="1" ht="21" customHeight="1" x14ac:dyDescent="0.2">
      <c r="A324" s="88" t="s">
        <v>22</v>
      </c>
      <c r="B324" s="191"/>
      <c r="C324" s="191"/>
      <c r="D324" s="89">
        <f t="shared" si="51"/>
        <v>0</v>
      </c>
      <c r="E324" s="192"/>
      <c r="F324" s="172" t="str">
        <f t="shared" si="52"/>
        <v/>
      </c>
      <c r="G324" s="120"/>
      <c r="H324" s="120"/>
      <c r="I324" s="120"/>
      <c r="J324" s="120"/>
      <c r="K324" s="345"/>
      <c r="L324" s="263"/>
      <c r="M324" s="346"/>
      <c r="N324" s="263"/>
      <c r="O324" s="277"/>
      <c r="P324" s="277"/>
      <c r="Q324" s="277"/>
      <c r="R324" s="70"/>
      <c r="S324" s="71"/>
      <c r="T324" s="71"/>
      <c r="U324" s="71"/>
      <c r="V324" s="71"/>
      <c r="W324" s="71"/>
      <c r="X324" s="71"/>
    </row>
    <row r="325" spans="1:24" s="80" customFormat="1" ht="20.25" customHeight="1" x14ac:dyDescent="0.2">
      <c r="A325" s="90" t="s">
        <v>58</v>
      </c>
      <c r="B325" s="91">
        <f>SUM(B313:B324)</f>
        <v>0</v>
      </c>
      <c r="C325" s="91">
        <f t="shared" ref="C325:D325" si="53">SUM(C313:C324)</f>
        <v>0</v>
      </c>
      <c r="D325" s="91">
        <f t="shared" si="53"/>
        <v>0</v>
      </c>
      <c r="E325" s="68">
        <f>SUM(E313:E324)</f>
        <v>0</v>
      </c>
      <c r="F325" s="68">
        <f t="shared" ref="F325" si="54">SUM(F313:F324)</f>
        <v>0</v>
      </c>
      <c r="G325" s="37" t="e">
        <f>IF(J325*E325&gt;D325,D325,J325*E325)</f>
        <v>#VALUE!</v>
      </c>
      <c r="H325" s="37"/>
      <c r="I325" s="91" t="e">
        <f>D325-G325</f>
        <v>#VALUE!</v>
      </c>
      <c r="J325" s="91" t="str">
        <f>IF(D325&gt;0,IF(D325&gt;COUNT(B313:B324)/12*100000*B309,COUNT(B313:B324)/12*100000*B309/F325,D325/F325),"")</f>
        <v/>
      </c>
      <c r="K325" s="115"/>
      <c r="L325" s="87"/>
      <c r="M325" s="87"/>
      <c r="N325" s="87"/>
      <c r="O325" s="265">
        <f>SUM(O313:O324)</f>
        <v>0</v>
      </c>
      <c r="P325" s="265">
        <f>SUM(P313:P324)</f>
        <v>0</v>
      </c>
      <c r="Q325" s="79"/>
      <c r="R325" s="94"/>
      <c r="S325" s="111"/>
    </row>
    <row r="326" spans="1:24" s="77" customFormat="1" x14ac:dyDescent="0.2">
      <c r="S326" s="99"/>
      <c r="T326" s="99"/>
      <c r="U326" s="99"/>
    </row>
    <row r="327" spans="1:24" s="77" customFormat="1" ht="16.5" customHeight="1" x14ac:dyDescent="0.2">
      <c r="A327" s="102" t="s">
        <v>121</v>
      </c>
      <c r="B327" s="103"/>
      <c r="C327" s="103"/>
      <c r="D327" s="103"/>
      <c r="E327" s="103"/>
      <c r="F327" s="103"/>
      <c r="G327" s="103"/>
      <c r="H327" s="103"/>
      <c r="I327" s="103"/>
      <c r="J327" s="103"/>
      <c r="K327" s="103"/>
      <c r="L327" s="99"/>
      <c r="M327" s="99"/>
      <c r="N327" s="99"/>
    </row>
    <row r="328" spans="1:24" s="76" customFormat="1" x14ac:dyDescent="0.2">
      <c r="A328" s="139" t="s">
        <v>19</v>
      </c>
      <c r="B328" s="140" t="str">
        <f>B$3</f>
        <v>Nom du bénéficiaire</v>
      </c>
      <c r="C328" s="139" t="str">
        <f>"DDP"&amp;B$6&amp;"_PERSO_"&amp;B307</f>
        <v>DDP1_PERSO_</v>
      </c>
      <c r="D328" s="141">
        <f>J$9</f>
        <v>0</v>
      </c>
      <c r="E328" s="142">
        <f>T308</f>
        <v>30</v>
      </c>
      <c r="F328" s="141">
        <f>J$9</f>
        <v>0</v>
      </c>
      <c r="G328" s="143" t="s">
        <v>101</v>
      </c>
      <c r="H328" s="143"/>
      <c r="I328" s="144">
        <f>D325</f>
        <v>0</v>
      </c>
      <c r="J328" s="144" t="e">
        <f>I325</f>
        <v>#VALUE!</v>
      </c>
      <c r="K328" s="75"/>
      <c r="L328" s="74"/>
      <c r="M328" s="82"/>
      <c r="N328" s="71"/>
      <c r="O328" s="70"/>
      <c r="P328" s="70"/>
      <c r="Q328" s="70"/>
      <c r="R328" s="71"/>
      <c r="S328" s="117"/>
      <c r="T328" s="117" t="e">
        <f>G325</f>
        <v>#VALUE!</v>
      </c>
      <c r="U328" s="71"/>
      <c r="V328" s="71"/>
      <c r="W328" s="71"/>
    </row>
    <row r="330" spans="1:24" s="80" customFormat="1" ht="40.5" customHeight="1" x14ac:dyDescent="0.2">
      <c r="A330" s="101" t="s">
        <v>86</v>
      </c>
      <c r="B330" s="347"/>
      <c r="C330" s="348"/>
      <c r="D330" s="349"/>
      <c r="E330" s="350" t="s">
        <v>87</v>
      </c>
      <c r="F330" s="351"/>
      <c r="G330" s="347"/>
      <c r="H330" s="348"/>
      <c r="I330" s="348"/>
      <c r="J330" s="349"/>
      <c r="K330" s="73"/>
      <c r="L330" s="77"/>
      <c r="M330" s="77"/>
      <c r="N330" s="77"/>
      <c r="O330" s="77"/>
      <c r="P330" s="77"/>
      <c r="Q330" s="77"/>
    </row>
    <row r="331" spans="1:24" s="80" customFormat="1" ht="40.5" customHeight="1" x14ac:dyDescent="0.2">
      <c r="A331" s="101" t="s">
        <v>104</v>
      </c>
      <c r="B331" s="279"/>
      <c r="C331" s="280"/>
      <c r="D331" s="281"/>
      <c r="E331" s="278" t="s">
        <v>88</v>
      </c>
      <c r="F331" s="69" t="s">
        <v>102</v>
      </c>
      <c r="G331" s="189"/>
      <c r="H331" s="136"/>
      <c r="I331" s="282" t="s">
        <v>103</v>
      </c>
      <c r="J331" s="190"/>
      <c r="K331" s="112"/>
      <c r="L331" s="77"/>
      <c r="M331" s="77"/>
      <c r="N331" s="77"/>
      <c r="O331" s="77"/>
      <c r="P331" s="77"/>
      <c r="Q331" s="77"/>
      <c r="S331" s="1">
        <f>MONTH(G331)</f>
        <v>1</v>
      </c>
      <c r="T331" s="123">
        <f>IF(S331=2,G331+27,IF(OR(S331=1,S331=3,S331=5,S331=7,S331=8,S331=10,S331=12),G331+30,G331+29))</f>
        <v>30</v>
      </c>
    </row>
    <row r="332" spans="1:24" s="80" customFormat="1" ht="40.5" customHeight="1" x14ac:dyDescent="0.2">
      <c r="A332" s="101" t="s">
        <v>96</v>
      </c>
      <c r="B332" s="352"/>
      <c r="C332" s="348"/>
      <c r="D332" s="349"/>
      <c r="E332" s="350" t="s">
        <v>97</v>
      </c>
      <c r="F332" s="351"/>
      <c r="G332" s="347"/>
      <c r="H332" s="348"/>
      <c r="I332" s="348"/>
      <c r="J332" s="349"/>
      <c r="K332" s="73"/>
      <c r="L332" s="77"/>
      <c r="M332" s="77"/>
      <c r="N332" s="77"/>
      <c r="O332" s="77"/>
      <c r="P332" s="77"/>
      <c r="Q332" s="77"/>
    </row>
    <row r="333" spans="1:24" s="80" customFormat="1" ht="20.25" customHeight="1" x14ac:dyDescent="0.2">
      <c r="A333" s="92"/>
      <c r="B333" s="92"/>
      <c r="C333" s="92"/>
      <c r="D333" s="93"/>
      <c r="E333" s="85"/>
      <c r="F333" s="85"/>
      <c r="G333" s="85"/>
      <c r="H333" s="85"/>
      <c r="I333" s="85"/>
      <c r="J333" s="85"/>
      <c r="K333" s="85"/>
      <c r="L333" s="77"/>
      <c r="M333" s="77"/>
      <c r="N333" s="77"/>
      <c r="O333" s="77"/>
      <c r="P333" s="77"/>
      <c r="Q333" s="77"/>
    </row>
    <row r="334" spans="1:24" s="80" customFormat="1" ht="39.75" customHeight="1" x14ac:dyDescent="0.2">
      <c r="A334" s="81"/>
      <c r="B334" s="341" t="s">
        <v>60</v>
      </c>
      <c r="C334" s="342"/>
      <c r="D334" s="343"/>
      <c r="E334" s="341" t="s">
        <v>61</v>
      </c>
      <c r="F334" s="343"/>
      <c r="G334" s="341" t="s">
        <v>66</v>
      </c>
      <c r="H334" s="342"/>
      <c r="I334" s="342"/>
      <c r="J334" s="342"/>
      <c r="K334" s="114"/>
      <c r="L334" s="344" t="s">
        <v>95</v>
      </c>
      <c r="M334" s="344"/>
      <c r="N334" s="344"/>
      <c r="O334" s="344"/>
      <c r="P334" s="344"/>
      <c r="Q334" s="344"/>
    </row>
    <row r="335" spans="1:24" s="86" customFormat="1" ht="38.25" x14ac:dyDescent="0.2">
      <c r="A335" s="95" t="s">
        <v>118</v>
      </c>
      <c r="B335" s="95" t="s">
        <v>117</v>
      </c>
      <c r="C335" s="95" t="s">
        <v>119</v>
      </c>
      <c r="D335" s="95" t="s">
        <v>166</v>
      </c>
      <c r="E335" s="95" t="s">
        <v>115</v>
      </c>
      <c r="F335" s="116" t="s">
        <v>116</v>
      </c>
      <c r="G335" s="116" t="s">
        <v>57</v>
      </c>
      <c r="H335" s="116"/>
      <c r="I335" s="116" t="s">
        <v>100</v>
      </c>
      <c r="J335" s="116" t="s">
        <v>111</v>
      </c>
      <c r="K335" s="114"/>
      <c r="L335" s="266" t="s">
        <v>62</v>
      </c>
      <c r="M335" s="266" t="s">
        <v>63</v>
      </c>
      <c r="N335" s="266" t="s">
        <v>64</v>
      </c>
      <c r="O335" s="266" t="s">
        <v>38</v>
      </c>
      <c r="P335" s="266" t="s">
        <v>59</v>
      </c>
      <c r="Q335" s="266" t="s">
        <v>14</v>
      </c>
    </row>
    <row r="336" spans="1:24" s="80" customFormat="1" ht="21" customHeight="1" x14ac:dyDescent="0.2">
      <c r="A336" s="88" t="s">
        <v>33</v>
      </c>
      <c r="B336" s="191"/>
      <c r="C336" s="191"/>
      <c r="D336" s="89">
        <f>B336+C336</f>
        <v>0</v>
      </c>
      <c r="E336" s="192"/>
      <c r="F336" s="170" t="str">
        <f>IF($G$332="","",IF(D336=0,"",$G$332/12*$B$332))</f>
        <v/>
      </c>
      <c r="G336" s="119"/>
      <c r="H336" s="119"/>
      <c r="I336" s="119"/>
      <c r="J336" s="119"/>
      <c r="K336" s="345"/>
      <c r="L336" s="263"/>
      <c r="M336" s="346"/>
      <c r="N336" s="263"/>
      <c r="O336" s="277"/>
      <c r="P336" s="277"/>
      <c r="Q336" s="277"/>
    </row>
    <row r="337" spans="1:24" s="80" customFormat="1" ht="21" customHeight="1" x14ac:dyDescent="0.2">
      <c r="A337" s="88" t="s">
        <v>32</v>
      </c>
      <c r="B337" s="191"/>
      <c r="C337" s="191"/>
      <c r="D337" s="89">
        <f t="shared" ref="D337:D347" si="55">B337+C337</f>
        <v>0</v>
      </c>
      <c r="E337" s="192"/>
      <c r="F337" s="171" t="str">
        <f t="shared" ref="F337:F347" si="56">IF($G$332="","",IF(D337=0,"",$G$332/12*$B$332))</f>
        <v/>
      </c>
      <c r="G337" s="119"/>
      <c r="H337" s="119"/>
      <c r="I337" s="119"/>
      <c r="J337" s="119"/>
      <c r="K337" s="345"/>
      <c r="L337" s="263"/>
      <c r="M337" s="346"/>
      <c r="N337" s="263"/>
      <c r="O337" s="277"/>
      <c r="P337" s="277"/>
      <c r="Q337" s="277"/>
    </row>
    <row r="338" spans="1:24" s="80" customFormat="1" ht="21" customHeight="1" x14ac:dyDescent="0.2">
      <c r="A338" s="88" t="s">
        <v>31</v>
      </c>
      <c r="B338" s="191"/>
      <c r="C338" s="191"/>
      <c r="D338" s="89">
        <f t="shared" si="55"/>
        <v>0</v>
      </c>
      <c r="E338" s="192"/>
      <c r="F338" s="171" t="str">
        <f t="shared" si="56"/>
        <v/>
      </c>
      <c r="G338" s="119"/>
      <c r="H338" s="119"/>
      <c r="I338" s="119"/>
      <c r="J338" s="119"/>
      <c r="K338" s="345"/>
      <c r="L338" s="263"/>
      <c r="M338" s="346"/>
      <c r="N338" s="263"/>
      <c r="O338" s="277"/>
      <c r="P338" s="277"/>
      <c r="Q338" s="277"/>
    </row>
    <row r="339" spans="1:24" s="80" customFormat="1" ht="21" customHeight="1" x14ac:dyDescent="0.2">
      <c r="A339" s="88" t="s">
        <v>30</v>
      </c>
      <c r="B339" s="191"/>
      <c r="C339" s="191"/>
      <c r="D339" s="89">
        <f t="shared" si="55"/>
        <v>0</v>
      </c>
      <c r="E339" s="192"/>
      <c r="F339" s="171" t="str">
        <f t="shared" si="56"/>
        <v/>
      </c>
      <c r="G339" s="119"/>
      <c r="H339" s="119"/>
      <c r="I339" s="119"/>
      <c r="J339" s="119"/>
      <c r="K339" s="345"/>
      <c r="L339" s="263"/>
      <c r="M339" s="346"/>
      <c r="N339" s="263"/>
      <c r="O339" s="277"/>
      <c r="P339" s="277"/>
      <c r="Q339" s="277"/>
    </row>
    <row r="340" spans="1:24" s="80" customFormat="1" ht="21" customHeight="1" x14ac:dyDescent="0.2">
      <c r="A340" s="88" t="s">
        <v>29</v>
      </c>
      <c r="B340" s="191"/>
      <c r="C340" s="191"/>
      <c r="D340" s="89">
        <f t="shared" si="55"/>
        <v>0</v>
      </c>
      <c r="E340" s="192"/>
      <c r="F340" s="171" t="str">
        <f t="shared" si="56"/>
        <v/>
      </c>
      <c r="G340" s="119"/>
      <c r="H340" s="119"/>
      <c r="I340" s="119"/>
      <c r="J340" s="119"/>
      <c r="K340" s="345"/>
      <c r="L340" s="263"/>
      <c r="M340" s="346"/>
      <c r="N340" s="263"/>
      <c r="O340" s="277"/>
      <c r="P340" s="277"/>
      <c r="Q340" s="277"/>
    </row>
    <row r="341" spans="1:24" s="80" customFormat="1" ht="21" customHeight="1" x14ac:dyDescent="0.2">
      <c r="A341" s="88" t="s">
        <v>28</v>
      </c>
      <c r="B341" s="191"/>
      <c r="C341" s="191"/>
      <c r="D341" s="89">
        <f t="shared" si="55"/>
        <v>0</v>
      </c>
      <c r="E341" s="192"/>
      <c r="F341" s="171" t="str">
        <f t="shared" si="56"/>
        <v/>
      </c>
      <c r="G341" s="119"/>
      <c r="H341" s="119"/>
      <c r="I341" s="119"/>
      <c r="J341" s="119"/>
      <c r="K341" s="345"/>
      <c r="L341" s="263"/>
      <c r="M341" s="346"/>
      <c r="N341" s="263"/>
      <c r="O341" s="277"/>
      <c r="P341" s="277"/>
      <c r="Q341" s="277"/>
    </row>
    <row r="342" spans="1:24" s="80" customFormat="1" ht="21" customHeight="1" x14ac:dyDescent="0.2">
      <c r="A342" s="88" t="s">
        <v>27</v>
      </c>
      <c r="B342" s="191"/>
      <c r="C342" s="191"/>
      <c r="D342" s="89">
        <f t="shared" si="55"/>
        <v>0</v>
      </c>
      <c r="E342" s="192"/>
      <c r="F342" s="171" t="str">
        <f t="shared" si="56"/>
        <v/>
      </c>
      <c r="G342" s="119"/>
      <c r="H342" s="119"/>
      <c r="I342" s="119"/>
      <c r="J342" s="119"/>
      <c r="K342" s="345"/>
      <c r="L342" s="263"/>
      <c r="M342" s="346"/>
      <c r="N342" s="263"/>
      <c r="O342" s="277"/>
      <c r="P342" s="277"/>
      <c r="Q342" s="277"/>
    </row>
    <row r="343" spans="1:24" s="80" customFormat="1" ht="21" customHeight="1" x14ac:dyDescent="0.2">
      <c r="A343" s="88" t="s">
        <v>26</v>
      </c>
      <c r="B343" s="191"/>
      <c r="C343" s="191"/>
      <c r="D343" s="89">
        <f t="shared" si="55"/>
        <v>0</v>
      </c>
      <c r="E343" s="192"/>
      <c r="F343" s="171" t="str">
        <f t="shared" si="56"/>
        <v/>
      </c>
      <c r="G343" s="119"/>
      <c r="H343" s="119"/>
      <c r="I343" s="119"/>
      <c r="J343" s="119"/>
      <c r="K343" s="345"/>
      <c r="L343" s="263"/>
      <c r="M343" s="346"/>
      <c r="N343" s="263"/>
      <c r="O343" s="277"/>
      <c r="P343" s="277"/>
      <c r="Q343" s="277"/>
      <c r="R343" s="94"/>
    </row>
    <row r="344" spans="1:24" s="80" customFormat="1" ht="21" customHeight="1" x14ac:dyDescent="0.2">
      <c r="A344" s="88" t="s">
        <v>25</v>
      </c>
      <c r="B344" s="191"/>
      <c r="C344" s="191"/>
      <c r="D344" s="89">
        <f t="shared" si="55"/>
        <v>0</v>
      </c>
      <c r="E344" s="192"/>
      <c r="F344" s="171" t="str">
        <f t="shared" si="56"/>
        <v/>
      </c>
      <c r="G344" s="119"/>
      <c r="H344" s="119"/>
      <c r="I344" s="119"/>
      <c r="J344" s="119"/>
      <c r="K344" s="345"/>
      <c r="L344" s="263"/>
      <c r="M344" s="346"/>
      <c r="N344" s="263"/>
      <c r="O344" s="277"/>
      <c r="P344" s="277"/>
      <c r="Q344" s="277"/>
      <c r="R344" s="94"/>
    </row>
    <row r="345" spans="1:24" s="77" customFormat="1" ht="21" customHeight="1" x14ac:dyDescent="0.2">
      <c r="A345" s="88" t="s">
        <v>24</v>
      </c>
      <c r="B345" s="191"/>
      <c r="C345" s="191"/>
      <c r="D345" s="89">
        <f t="shared" si="55"/>
        <v>0</v>
      </c>
      <c r="E345" s="192"/>
      <c r="F345" s="171" t="str">
        <f t="shared" si="56"/>
        <v/>
      </c>
      <c r="G345" s="119"/>
      <c r="H345" s="119"/>
      <c r="I345" s="119"/>
      <c r="J345" s="119"/>
      <c r="K345" s="345"/>
      <c r="L345" s="263"/>
      <c r="M345" s="346"/>
      <c r="N345" s="263"/>
      <c r="O345" s="277"/>
      <c r="P345" s="277"/>
      <c r="Q345" s="277"/>
      <c r="S345" s="99"/>
      <c r="T345" s="99"/>
      <c r="U345" s="99"/>
    </row>
    <row r="346" spans="1:24" s="77" customFormat="1" ht="21" customHeight="1" x14ac:dyDescent="0.2">
      <c r="A346" s="88" t="s">
        <v>23</v>
      </c>
      <c r="B346" s="191"/>
      <c r="C346" s="191"/>
      <c r="D346" s="89">
        <f t="shared" si="55"/>
        <v>0</v>
      </c>
      <c r="E346" s="192"/>
      <c r="F346" s="171" t="str">
        <f t="shared" si="56"/>
        <v/>
      </c>
      <c r="G346" s="119"/>
      <c r="H346" s="119"/>
      <c r="I346" s="119"/>
      <c r="J346" s="119"/>
      <c r="K346" s="345"/>
      <c r="L346" s="263"/>
      <c r="M346" s="346"/>
      <c r="N346" s="263"/>
      <c r="O346" s="277"/>
      <c r="P346" s="277"/>
      <c r="Q346" s="277"/>
    </row>
    <row r="347" spans="1:24" s="76" customFormat="1" ht="21" customHeight="1" x14ac:dyDescent="0.2">
      <c r="A347" s="88" t="s">
        <v>22</v>
      </c>
      <c r="B347" s="191"/>
      <c r="C347" s="191"/>
      <c r="D347" s="89">
        <f t="shared" si="55"/>
        <v>0</v>
      </c>
      <c r="E347" s="192"/>
      <c r="F347" s="172" t="str">
        <f t="shared" si="56"/>
        <v/>
      </c>
      <c r="G347" s="120"/>
      <c r="H347" s="120"/>
      <c r="I347" s="120"/>
      <c r="J347" s="120"/>
      <c r="K347" s="345"/>
      <c r="L347" s="263"/>
      <c r="M347" s="346"/>
      <c r="N347" s="263"/>
      <c r="O347" s="277"/>
      <c r="P347" s="277"/>
      <c r="Q347" s="277"/>
      <c r="R347" s="70"/>
      <c r="S347" s="71"/>
      <c r="T347" s="71"/>
      <c r="U347" s="71"/>
      <c r="V347" s="71"/>
      <c r="W347" s="71"/>
      <c r="X347" s="71"/>
    </row>
    <row r="348" spans="1:24" s="80" customFormat="1" ht="20.25" customHeight="1" x14ac:dyDescent="0.2">
      <c r="A348" s="90" t="s">
        <v>58</v>
      </c>
      <c r="B348" s="91">
        <f>SUM(B336:B347)</f>
        <v>0</v>
      </c>
      <c r="C348" s="91">
        <f t="shared" ref="C348:D348" si="57">SUM(C336:C347)</f>
        <v>0</v>
      </c>
      <c r="D348" s="91">
        <f t="shared" si="57"/>
        <v>0</v>
      </c>
      <c r="E348" s="68">
        <f>SUM(E336:E347)</f>
        <v>0</v>
      </c>
      <c r="F348" s="68">
        <f t="shared" ref="F348" si="58">SUM(F336:F347)</f>
        <v>0</v>
      </c>
      <c r="G348" s="37" t="e">
        <f>IF(J348*E348&gt;D348,D348,J348*E348)</f>
        <v>#VALUE!</v>
      </c>
      <c r="H348" s="37"/>
      <c r="I348" s="91" t="e">
        <f>D348-G348</f>
        <v>#VALUE!</v>
      </c>
      <c r="J348" s="91" t="str">
        <f>IF(D348&gt;0,IF(D348&gt;COUNT(B336:B347)/12*100000*B332,COUNT(B336:B347)/12*100000*B332/F348,D348/F348),"")</f>
        <v/>
      </c>
      <c r="K348" s="115"/>
      <c r="L348" s="87"/>
      <c r="M348" s="87"/>
      <c r="N348" s="87"/>
      <c r="O348" s="265">
        <f>SUM(O336:O347)</f>
        <v>0</v>
      </c>
      <c r="P348" s="265">
        <f>SUM(P336:P347)</f>
        <v>0</v>
      </c>
      <c r="Q348" s="79"/>
      <c r="R348" s="94"/>
      <c r="S348" s="111"/>
    </row>
    <row r="349" spans="1:24" s="77" customFormat="1" x14ac:dyDescent="0.2">
      <c r="S349" s="99"/>
      <c r="T349" s="99"/>
      <c r="U349" s="99"/>
    </row>
    <row r="350" spans="1:24" s="77" customFormat="1" ht="16.5" customHeight="1" x14ac:dyDescent="0.2">
      <c r="A350" s="102" t="s">
        <v>121</v>
      </c>
      <c r="B350" s="103"/>
      <c r="C350" s="103"/>
      <c r="D350" s="103"/>
      <c r="E350" s="103"/>
      <c r="F350" s="103"/>
      <c r="G350" s="103"/>
      <c r="H350" s="103"/>
      <c r="I350" s="103"/>
      <c r="J350" s="103"/>
      <c r="K350" s="103"/>
      <c r="L350" s="99"/>
      <c r="M350" s="99"/>
      <c r="N350" s="99"/>
    </row>
    <row r="351" spans="1:24" s="76" customFormat="1" x14ac:dyDescent="0.2">
      <c r="A351" s="139" t="s">
        <v>19</v>
      </c>
      <c r="B351" s="140" t="str">
        <f>B$3</f>
        <v>Nom du bénéficiaire</v>
      </c>
      <c r="C351" s="139" t="str">
        <f>"DDP"&amp;B$6&amp;"_PERSO_"&amp;B330</f>
        <v>DDP1_PERSO_</v>
      </c>
      <c r="D351" s="141">
        <f>J$9</f>
        <v>0</v>
      </c>
      <c r="E351" s="142">
        <f>T331</f>
        <v>30</v>
      </c>
      <c r="F351" s="141">
        <f>J$9</f>
        <v>0</v>
      </c>
      <c r="G351" s="143" t="s">
        <v>101</v>
      </c>
      <c r="H351" s="143"/>
      <c r="I351" s="144">
        <f>D348</f>
        <v>0</v>
      </c>
      <c r="J351" s="144" t="e">
        <f>I348</f>
        <v>#VALUE!</v>
      </c>
      <c r="K351" s="75"/>
      <c r="L351" s="74"/>
      <c r="M351" s="82"/>
      <c r="N351" s="71"/>
      <c r="O351" s="70"/>
      <c r="P351" s="70"/>
      <c r="Q351" s="70"/>
      <c r="R351" s="71"/>
      <c r="S351" s="117"/>
      <c r="T351" s="117" t="e">
        <f>G348</f>
        <v>#VALUE!</v>
      </c>
      <c r="U351" s="71"/>
      <c r="V351" s="71"/>
      <c r="W351" s="71"/>
    </row>
    <row r="353" spans="1:21" s="80" customFormat="1" ht="40.5" customHeight="1" x14ac:dyDescent="0.2">
      <c r="A353" s="101" t="s">
        <v>86</v>
      </c>
      <c r="B353" s="347"/>
      <c r="C353" s="348"/>
      <c r="D353" s="349"/>
      <c r="E353" s="350" t="s">
        <v>87</v>
      </c>
      <c r="F353" s="351"/>
      <c r="G353" s="347"/>
      <c r="H353" s="348"/>
      <c r="I353" s="348"/>
      <c r="J353" s="349"/>
      <c r="K353" s="73"/>
      <c r="L353" s="77"/>
      <c r="M353" s="77"/>
      <c r="N353" s="77"/>
      <c r="O353" s="77"/>
      <c r="P353" s="77"/>
      <c r="Q353" s="77"/>
    </row>
    <row r="354" spans="1:21" s="80" customFormat="1" ht="40.5" customHeight="1" x14ac:dyDescent="0.2">
      <c r="A354" s="101" t="s">
        <v>104</v>
      </c>
      <c r="B354" s="279"/>
      <c r="C354" s="280"/>
      <c r="D354" s="281"/>
      <c r="E354" s="278" t="s">
        <v>88</v>
      </c>
      <c r="F354" s="69" t="s">
        <v>102</v>
      </c>
      <c r="G354" s="189"/>
      <c r="H354" s="136"/>
      <c r="I354" s="282" t="s">
        <v>103</v>
      </c>
      <c r="J354" s="190"/>
      <c r="K354" s="112"/>
      <c r="L354" s="77"/>
      <c r="M354" s="77"/>
      <c r="N354" s="77"/>
      <c r="O354" s="77"/>
      <c r="P354" s="77"/>
      <c r="Q354" s="77"/>
      <c r="S354" s="1">
        <f>MONTH(G354)</f>
        <v>1</v>
      </c>
      <c r="T354" s="123">
        <f>IF(S354=2,G354+27,IF(OR(S354=1,S354=3,S354=5,S354=7,S354=8,S354=10,S354=12),G354+30,G354+29))</f>
        <v>30</v>
      </c>
    </row>
    <row r="355" spans="1:21" s="80" customFormat="1" ht="40.5" customHeight="1" x14ac:dyDescent="0.2">
      <c r="A355" s="101" t="s">
        <v>96</v>
      </c>
      <c r="B355" s="352"/>
      <c r="C355" s="348"/>
      <c r="D355" s="349"/>
      <c r="E355" s="350" t="s">
        <v>97</v>
      </c>
      <c r="F355" s="351"/>
      <c r="G355" s="347"/>
      <c r="H355" s="348"/>
      <c r="I355" s="348"/>
      <c r="J355" s="349"/>
      <c r="K355" s="73"/>
      <c r="L355" s="77"/>
      <c r="M355" s="77"/>
      <c r="N355" s="77"/>
      <c r="O355" s="77"/>
      <c r="P355" s="77"/>
      <c r="Q355" s="77"/>
    </row>
    <row r="356" spans="1:21" s="80" customFormat="1" ht="20.25" customHeight="1" x14ac:dyDescent="0.2">
      <c r="A356" s="92"/>
      <c r="B356" s="92"/>
      <c r="C356" s="92"/>
      <c r="D356" s="93"/>
      <c r="E356" s="85"/>
      <c r="F356" s="85"/>
      <c r="G356" s="85"/>
      <c r="H356" s="85"/>
      <c r="I356" s="85"/>
      <c r="J356" s="85"/>
      <c r="K356" s="85"/>
      <c r="L356" s="77"/>
      <c r="M356" s="77"/>
      <c r="N356" s="77"/>
      <c r="O356" s="77"/>
      <c r="P356" s="77"/>
      <c r="Q356" s="77"/>
    </row>
    <row r="357" spans="1:21" s="80" customFormat="1" ht="39.75" customHeight="1" x14ac:dyDescent="0.2">
      <c r="A357" s="81"/>
      <c r="B357" s="341" t="s">
        <v>60</v>
      </c>
      <c r="C357" s="342"/>
      <c r="D357" s="343"/>
      <c r="E357" s="341" t="s">
        <v>61</v>
      </c>
      <c r="F357" s="343"/>
      <c r="G357" s="341" t="s">
        <v>66</v>
      </c>
      <c r="H357" s="342"/>
      <c r="I357" s="342"/>
      <c r="J357" s="342"/>
      <c r="K357" s="114"/>
      <c r="L357" s="344" t="s">
        <v>95</v>
      </c>
      <c r="M357" s="344"/>
      <c r="N357" s="344"/>
      <c r="O357" s="344"/>
      <c r="P357" s="344"/>
      <c r="Q357" s="344"/>
    </row>
    <row r="358" spans="1:21" s="86" customFormat="1" ht="38.25" x14ac:dyDescent="0.2">
      <c r="A358" s="95" t="s">
        <v>118</v>
      </c>
      <c r="B358" s="95" t="s">
        <v>117</v>
      </c>
      <c r="C358" s="95" t="s">
        <v>119</v>
      </c>
      <c r="D358" s="95" t="s">
        <v>166</v>
      </c>
      <c r="E358" s="95" t="s">
        <v>115</v>
      </c>
      <c r="F358" s="116" t="s">
        <v>116</v>
      </c>
      <c r="G358" s="116" t="s">
        <v>57</v>
      </c>
      <c r="H358" s="116"/>
      <c r="I358" s="116" t="s">
        <v>100</v>
      </c>
      <c r="J358" s="116" t="s">
        <v>111</v>
      </c>
      <c r="K358" s="114"/>
      <c r="L358" s="266" t="s">
        <v>62</v>
      </c>
      <c r="M358" s="266" t="s">
        <v>63</v>
      </c>
      <c r="N358" s="266" t="s">
        <v>64</v>
      </c>
      <c r="O358" s="266" t="s">
        <v>38</v>
      </c>
      <c r="P358" s="266" t="s">
        <v>59</v>
      </c>
      <c r="Q358" s="266" t="s">
        <v>14</v>
      </c>
    </row>
    <row r="359" spans="1:21" s="80" customFormat="1" ht="21" customHeight="1" x14ac:dyDescent="0.2">
      <c r="A359" s="88" t="s">
        <v>33</v>
      </c>
      <c r="B359" s="191"/>
      <c r="C359" s="191"/>
      <c r="D359" s="89">
        <f>B359+C359</f>
        <v>0</v>
      </c>
      <c r="E359" s="192"/>
      <c r="F359" s="170" t="str">
        <f>IF($G$355="","",IF(D359=0,"",$G$355/12*$B$355))</f>
        <v/>
      </c>
      <c r="G359" s="119"/>
      <c r="H359" s="119"/>
      <c r="I359" s="119"/>
      <c r="J359" s="119"/>
      <c r="K359" s="345"/>
      <c r="L359" s="263"/>
      <c r="M359" s="346"/>
      <c r="N359" s="263"/>
      <c r="O359" s="277"/>
      <c r="P359" s="277"/>
      <c r="Q359" s="277"/>
    </row>
    <row r="360" spans="1:21" s="80" customFormat="1" ht="21" customHeight="1" x14ac:dyDescent="0.2">
      <c r="A360" s="88" t="s">
        <v>32</v>
      </c>
      <c r="B360" s="191"/>
      <c r="C360" s="191"/>
      <c r="D360" s="89">
        <f t="shared" ref="D360:D370" si="59">B360+C360</f>
        <v>0</v>
      </c>
      <c r="E360" s="192"/>
      <c r="F360" s="171" t="str">
        <f t="shared" ref="F360:F370" si="60">IF($G$355="","",IF(D360=0,"",$G$355/12*$B$355))</f>
        <v/>
      </c>
      <c r="G360" s="119"/>
      <c r="H360" s="119"/>
      <c r="I360" s="119"/>
      <c r="J360" s="119"/>
      <c r="K360" s="345"/>
      <c r="L360" s="263"/>
      <c r="M360" s="346"/>
      <c r="N360" s="263"/>
      <c r="O360" s="277"/>
      <c r="P360" s="277"/>
      <c r="Q360" s="277"/>
    </row>
    <row r="361" spans="1:21" s="80" customFormat="1" ht="21" customHeight="1" x14ac:dyDescent="0.2">
      <c r="A361" s="88" t="s">
        <v>31</v>
      </c>
      <c r="B361" s="191"/>
      <c r="C361" s="191"/>
      <c r="D361" s="89">
        <f t="shared" si="59"/>
        <v>0</v>
      </c>
      <c r="E361" s="192"/>
      <c r="F361" s="171" t="str">
        <f t="shared" si="60"/>
        <v/>
      </c>
      <c r="G361" s="119"/>
      <c r="H361" s="119"/>
      <c r="I361" s="119"/>
      <c r="J361" s="119"/>
      <c r="K361" s="345"/>
      <c r="L361" s="263"/>
      <c r="M361" s="346"/>
      <c r="N361" s="263"/>
      <c r="O361" s="277"/>
      <c r="P361" s="277"/>
      <c r="Q361" s="277"/>
    </row>
    <row r="362" spans="1:21" s="80" customFormat="1" ht="21" customHeight="1" x14ac:dyDescent="0.2">
      <c r="A362" s="88" t="s">
        <v>30</v>
      </c>
      <c r="B362" s="191"/>
      <c r="C362" s="191"/>
      <c r="D362" s="89">
        <f t="shared" si="59"/>
        <v>0</v>
      </c>
      <c r="E362" s="192"/>
      <c r="F362" s="171" t="str">
        <f t="shared" si="60"/>
        <v/>
      </c>
      <c r="G362" s="119"/>
      <c r="H362" s="119"/>
      <c r="I362" s="119"/>
      <c r="J362" s="119"/>
      <c r="K362" s="345"/>
      <c r="L362" s="263"/>
      <c r="M362" s="346"/>
      <c r="N362" s="263"/>
      <c r="O362" s="277"/>
      <c r="P362" s="277"/>
      <c r="Q362" s="277"/>
    </row>
    <row r="363" spans="1:21" s="80" customFormat="1" ht="21" customHeight="1" x14ac:dyDescent="0.2">
      <c r="A363" s="88" t="s">
        <v>29</v>
      </c>
      <c r="B363" s="191"/>
      <c r="C363" s="191"/>
      <c r="D363" s="89">
        <f t="shared" si="59"/>
        <v>0</v>
      </c>
      <c r="E363" s="192"/>
      <c r="F363" s="171" t="str">
        <f t="shared" si="60"/>
        <v/>
      </c>
      <c r="G363" s="119"/>
      <c r="H363" s="119"/>
      <c r="I363" s="119"/>
      <c r="J363" s="119"/>
      <c r="K363" s="345"/>
      <c r="L363" s="263"/>
      <c r="M363" s="346"/>
      <c r="N363" s="263"/>
      <c r="O363" s="277"/>
      <c r="P363" s="277"/>
      <c r="Q363" s="277"/>
    </row>
    <row r="364" spans="1:21" s="80" customFormat="1" ht="21" customHeight="1" x14ac:dyDescent="0.2">
      <c r="A364" s="88" t="s">
        <v>28</v>
      </c>
      <c r="B364" s="191"/>
      <c r="C364" s="191"/>
      <c r="D364" s="89">
        <f t="shared" si="59"/>
        <v>0</v>
      </c>
      <c r="E364" s="192"/>
      <c r="F364" s="171" t="str">
        <f t="shared" si="60"/>
        <v/>
      </c>
      <c r="G364" s="119"/>
      <c r="H364" s="119"/>
      <c r="I364" s="119"/>
      <c r="J364" s="119"/>
      <c r="K364" s="345"/>
      <c r="L364" s="263"/>
      <c r="M364" s="346"/>
      <c r="N364" s="263"/>
      <c r="O364" s="277"/>
      <c r="P364" s="277"/>
      <c r="Q364" s="277"/>
    </row>
    <row r="365" spans="1:21" s="80" customFormat="1" ht="21" customHeight="1" x14ac:dyDescent="0.2">
      <c r="A365" s="88" t="s">
        <v>27</v>
      </c>
      <c r="B365" s="191"/>
      <c r="C365" s="191"/>
      <c r="D365" s="89">
        <f t="shared" si="59"/>
        <v>0</v>
      </c>
      <c r="E365" s="192"/>
      <c r="F365" s="171" t="str">
        <f t="shared" si="60"/>
        <v/>
      </c>
      <c r="G365" s="119"/>
      <c r="H365" s="119"/>
      <c r="I365" s="119"/>
      <c r="J365" s="119"/>
      <c r="K365" s="345"/>
      <c r="L365" s="263"/>
      <c r="M365" s="346"/>
      <c r="N365" s="263"/>
      <c r="O365" s="277"/>
      <c r="P365" s="277"/>
      <c r="Q365" s="277"/>
    </row>
    <row r="366" spans="1:21" s="80" customFormat="1" ht="21" customHeight="1" x14ac:dyDescent="0.2">
      <c r="A366" s="88" t="s">
        <v>26</v>
      </c>
      <c r="B366" s="191"/>
      <c r="C366" s="191"/>
      <c r="D366" s="89">
        <f t="shared" si="59"/>
        <v>0</v>
      </c>
      <c r="E366" s="192"/>
      <c r="F366" s="171" t="str">
        <f t="shared" si="60"/>
        <v/>
      </c>
      <c r="G366" s="119"/>
      <c r="H366" s="119"/>
      <c r="I366" s="119"/>
      <c r="J366" s="119"/>
      <c r="K366" s="345"/>
      <c r="L366" s="263"/>
      <c r="M366" s="346"/>
      <c r="N366" s="263"/>
      <c r="O366" s="277"/>
      <c r="P366" s="277"/>
      <c r="Q366" s="277"/>
      <c r="R366" s="94"/>
    </row>
    <row r="367" spans="1:21" s="80" customFormat="1" ht="21" customHeight="1" x14ac:dyDescent="0.2">
      <c r="A367" s="88" t="s">
        <v>25</v>
      </c>
      <c r="B367" s="191"/>
      <c r="C367" s="191"/>
      <c r="D367" s="89">
        <f t="shared" si="59"/>
        <v>0</v>
      </c>
      <c r="E367" s="192"/>
      <c r="F367" s="171" t="str">
        <f t="shared" si="60"/>
        <v/>
      </c>
      <c r="G367" s="119"/>
      <c r="H367" s="119"/>
      <c r="I367" s="119"/>
      <c r="J367" s="119"/>
      <c r="K367" s="345"/>
      <c r="L367" s="263"/>
      <c r="M367" s="346"/>
      <c r="N367" s="263"/>
      <c r="O367" s="277"/>
      <c r="P367" s="277"/>
      <c r="Q367" s="277"/>
      <c r="R367" s="94"/>
    </row>
    <row r="368" spans="1:21" s="77" customFormat="1" ht="21" customHeight="1" x14ac:dyDescent="0.2">
      <c r="A368" s="88" t="s">
        <v>24</v>
      </c>
      <c r="B368" s="191"/>
      <c r="C368" s="191"/>
      <c r="D368" s="89">
        <f t="shared" si="59"/>
        <v>0</v>
      </c>
      <c r="E368" s="192"/>
      <c r="F368" s="171" t="str">
        <f t="shared" si="60"/>
        <v/>
      </c>
      <c r="G368" s="119"/>
      <c r="H368" s="119"/>
      <c r="I368" s="119"/>
      <c r="J368" s="119"/>
      <c r="K368" s="345"/>
      <c r="L368" s="263"/>
      <c r="M368" s="346"/>
      <c r="N368" s="263"/>
      <c r="O368" s="277"/>
      <c r="P368" s="277"/>
      <c r="Q368" s="277"/>
      <c r="S368" s="99"/>
      <c r="T368" s="99"/>
      <c r="U368" s="99"/>
    </row>
    <row r="369" spans="1:24" s="77" customFormat="1" ht="21" customHeight="1" x14ac:dyDescent="0.2">
      <c r="A369" s="88" t="s">
        <v>23</v>
      </c>
      <c r="B369" s="191"/>
      <c r="C369" s="191"/>
      <c r="D369" s="89">
        <f t="shared" si="59"/>
        <v>0</v>
      </c>
      <c r="E369" s="192"/>
      <c r="F369" s="171" t="str">
        <f t="shared" si="60"/>
        <v/>
      </c>
      <c r="G369" s="119"/>
      <c r="H369" s="119"/>
      <c r="I369" s="119"/>
      <c r="J369" s="119"/>
      <c r="K369" s="345"/>
      <c r="L369" s="263"/>
      <c r="M369" s="346"/>
      <c r="N369" s="263"/>
      <c r="O369" s="277"/>
      <c r="P369" s="277"/>
      <c r="Q369" s="277"/>
    </row>
    <row r="370" spans="1:24" s="76" customFormat="1" ht="21" customHeight="1" x14ac:dyDescent="0.2">
      <c r="A370" s="88" t="s">
        <v>22</v>
      </c>
      <c r="B370" s="191"/>
      <c r="C370" s="191"/>
      <c r="D370" s="89">
        <f t="shared" si="59"/>
        <v>0</v>
      </c>
      <c r="E370" s="192"/>
      <c r="F370" s="172" t="str">
        <f t="shared" si="60"/>
        <v/>
      </c>
      <c r="G370" s="120"/>
      <c r="H370" s="120"/>
      <c r="I370" s="120"/>
      <c r="J370" s="120"/>
      <c r="K370" s="345"/>
      <c r="L370" s="263"/>
      <c r="M370" s="346"/>
      <c r="N370" s="263"/>
      <c r="O370" s="277"/>
      <c r="P370" s="277"/>
      <c r="Q370" s="277"/>
      <c r="R370" s="70"/>
      <c r="S370" s="71"/>
      <c r="T370" s="71"/>
      <c r="U370" s="71"/>
      <c r="V370" s="71"/>
      <c r="W370" s="71"/>
      <c r="X370" s="71"/>
    </row>
    <row r="371" spans="1:24" s="80" customFormat="1" ht="20.25" customHeight="1" x14ac:dyDescent="0.2">
      <c r="A371" s="90" t="s">
        <v>58</v>
      </c>
      <c r="B371" s="91">
        <f>SUM(B359:B370)</f>
        <v>0</v>
      </c>
      <c r="C371" s="91">
        <f t="shared" ref="C371:D371" si="61">SUM(C359:C370)</f>
        <v>0</v>
      </c>
      <c r="D371" s="91">
        <f t="shared" si="61"/>
        <v>0</v>
      </c>
      <c r="E371" s="68">
        <f>SUM(E359:E370)</f>
        <v>0</v>
      </c>
      <c r="F371" s="68">
        <f t="shared" ref="F371" si="62">SUM(F359:F370)</f>
        <v>0</v>
      </c>
      <c r="G371" s="37" t="e">
        <f>IF(J371*E371&gt;D371,D371,J371*E371)</f>
        <v>#VALUE!</v>
      </c>
      <c r="H371" s="37"/>
      <c r="I371" s="91" t="e">
        <f>D371-G371</f>
        <v>#VALUE!</v>
      </c>
      <c r="J371" s="91" t="str">
        <f>IF(D371&gt;0,IF(D371&gt;COUNT(B359:B370)/12*100000*B355,COUNT(B359:B370)/12*100000*B355/F371,D371/F371),"")</f>
        <v/>
      </c>
      <c r="K371" s="115"/>
      <c r="L371" s="87"/>
      <c r="M371" s="87"/>
      <c r="N371" s="87"/>
      <c r="O371" s="265">
        <f>SUM(O359:O370)</f>
        <v>0</v>
      </c>
      <c r="P371" s="265">
        <f>SUM(P359:P370)</f>
        <v>0</v>
      </c>
      <c r="Q371" s="79"/>
      <c r="R371" s="94"/>
      <c r="S371" s="111"/>
    </row>
    <row r="372" spans="1:24" s="77" customFormat="1" x14ac:dyDescent="0.2">
      <c r="S372" s="99"/>
      <c r="T372" s="99"/>
      <c r="U372" s="99"/>
    </row>
    <row r="373" spans="1:24" s="77" customFormat="1" ht="16.5" customHeight="1" x14ac:dyDescent="0.2">
      <c r="A373" s="102" t="s">
        <v>121</v>
      </c>
      <c r="B373" s="103"/>
      <c r="C373" s="103"/>
      <c r="D373" s="103"/>
      <c r="E373" s="103"/>
      <c r="F373" s="103"/>
      <c r="G373" s="103"/>
      <c r="H373" s="103"/>
      <c r="I373" s="103"/>
      <c r="J373" s="103"/>
      <c r="K373" s="103"/>
      <c r="L373" s="99"/>
      <c r="M373" s="99"/>
      <c r="N373" s="99"/>
    </row>
    <row r="374" spans="1:24" s="76" customFormat="1" x14ac:dyDescent="0.2">
      <c r="A374" s="139" t="s">
        <v>19</v>
      </c>
      <c r="B374" s="140" t="str">
        <f>B$3</f>
        <v>Nom du bénéficiaire</v>
      </c>
      <c r="C374" s="139" t="str">
        <f>"DDP"&amp;B$6&amp;"_PERSO_"&amp;B353</f>
        <v>DDP1_PERSO_</v>
      </c>
      <c r="D374" s="141">
        <f>J$9</f>
        <v>0</v>
      </c>
      <c r="E374" s="142">
        <f>T354</f>
        <v>30</v>
      </c>
      <c r="F374" s="141">
        <f>J$9</f>
        <v>0</v>
      </c>
      <c r="G374" s="143" t="s">
        <v>101</v>
      </c>
      <c r="H374" s="143"/>
      <c r="I374" s="144">
        <f>D371</f>
        <v>0</v>
      </c>
      <c r="J374" s="144" t="e">
        <f>I371</f>
        <v>#VALUE!</v>
      </c>
      <c r="K374" s="75"/>
      <c r="L374" s="74"/>
      <c r="M374" s="82"/>
      <c r="N374" s="71"/>
      <c r="O374" s="70"/>
      <c r="P374" s="70"/>
      <c r="Q374" s="70"/>
      <c r="R374" s="71"/>
      <c r="S374" s="117"/>
      <c r="T374" s="117" t="e">
        <f>G371</f>
        <v>#VALUE!</v>
      </c>
      <c r="U374" s="71"/>
      <c r="V374" s="71"/>
      <c r="W374" s="71"/>
    </row>
    <row r="376" spans="1:24" s="80" customFormat="1" ht="40.5" customHeight="1" x14ac:dyDescent="0.2">
      <c r="A376" s="101" t="s">
        <v>86</v>
      </c>
      <c r="B376" s="347"/>
      <c r="C376" s="348"/>
      <c r="D376" s="349"/>
      <c r="E376" s="350" t="s">
        <v>87</v>
      </c>
      <c r="F376" s="351"/>
      <c r="G376" s="347"/>
      <c r="H376" s="348"/>
      <c r="I376" s="348"/>
      <c r="J376" s="349"/>
      <c r="K376" s="73"/>
      <c r="L376" s="77"/>
      <c r="M376" s="77"/>
      <c r="N376" s="77"/>
      <c r="O376" s="77"/>
      <c r="P376" s="77"/>
      <c r="Q376" s="77"/>
    </row>
    <row r="377" spans="1:24" s="80" customFormat="1" ht="40.5" customHeight="1" x14ac:dyDescent="0.2">
      <c r="A377" s="101" t="s">
        <v>104</v>
      </c>
      <c r="B377" s="279"/>
      <c r="C377" s="280"/>
      <c r="D377" s="281"/>
      <c r="E377" s="278" t="s">
        <v>88</v>
      </c>
      <c r="F377" s="69" t="s">
        <v>102</v>
      </c>
      <c r="G377" s="189"/>
      <c r="H377" s="136"/>
      <c r="I377" s="282" t="s">
        <v>103</v>
      </c>
      <c r="J377" s="190"/>
      <c r="K377" s="112"/>
      <c r="L377" s="77"/>
      <c r="M377" s="77"/>
      <c r="N377" s="77"/>
      <c r="O377" s="77"/>
      <c r="P377" s="77"/>
      <c r="Q377" s="77"/>
      <c r="S377" s="1">
        <f>MONTH(G377)</f>
        <v>1</v>
      </c>
      <c r="T377" s="123">
        <f>IF(S377=2,G377+27,IF(OR(S377=1,S377=3,S377=5,S377=7,S377=8,S377=10,S377=12),G377+30,G377+29))</f>
        <v>30</v>
      </c>
    </row>
    <row r="378" spans="1:24" s="80" customFormat="1" ht="40.5" customHeight="1" x14ac:dyDescent="0.2">
      <c r="A378" s="101" t="s">
        <v>96</v>
      </c>
      <c r="B378" s="352"/>
      <c r="C378" s="348"/>
      <c r="D378" s="349"/>
      <c r="E378" s="350" t="s">
        <v>97</v>
      </c>
      <c r="F378" s="351"/>
      <c r="G378" s="347"/>
      <c r="H378" s="348"/>
      <c r="I378" s="348"/>
      <c r="J378" s="349"/>
      <c r="K378" s="73"/>
      <c r="L378" s="77"/>
      <c r="M378" s="77"/>
      <c r="N378" s="77"/>
      <c r="O378" s="77"/>
      <c r="P378" s="77"/>
      <c r="Q378" s="77"/>
    </row>
    <row r="379" spans="1:24" s="80" customFormat="1" ht="20.25" customHeight="1" x14ac:dyDescent="0.2">
      <c r="A379" s="92"/>
      <c r="B379" s="92"/>
      <c r="C379" s="92"/>
      <c r="D379" s="93"/>
      <c r="E379" s="85"/>
      <c r="F379" s="85"/>
      <c r="G379" s="85"/>
      <c r="H379" s="85"/>
      <c r="I379" s="85"/>
      <c r="J379" s="85"/>
      <c r="K379" s="85"/>
      <c r="L379" s="77"/>
      <c r="M379" s="77"/>
      <c r="N379" s="77"/>
      <c r="O379" s="77"/>
      <c r="P379" s="77"/>
      <c r="Q379" s="77"/>
    </row>
    <row r="380" spans="1:24" s="80" customFormat="1" ht="39.75" customHeight="1" x14ac:dyDescent="0.2">
      <c r="A380" s="81"/>
      <c r="B380" s="341" t="s">
        <v>60</v>
      </c>
      <c r="C380" s="342"/>
      <c r="D380" s="343"/>
      <c r="E380" s="341" t="s">
        <v>61</v>
      </c>
      <c r="F380" s="343"/>
      <c r="G380" s="341" t="s">
        <v>66</v>
      </c>
      <c r="H380" s="342"/>
      <c r="I380" s="342"/>
      <c r="J380" s="342"/>
      <c r="K380" s="114"/>
      <c r="L380" s="344" t="s">
        <v>95</v>
      </c>
      <c r="M380" s="344"/>
      <c r="N380" s="344"/>
      <c r="O380" s="344"/>
      <c r="P380" s="344"/>
      <c r="Q380" s="344"/>
    </row>
    <row r="381" spans="1:24" s="86" customFormat="1" ht="38.25" x14ac:dyDescent="0.2">
      <c r="A381" s="95" t="s">
        <v>118</v>
      </c>
      <c r="B381" s="95" t="s">
        <v>117</v>
      </c>
      <c r="C381" s="95" t="s">
        <v>119</v>
      </c>
      <c r="D381" s="95" t="s">
        <v>166</v>
      </c>
      <c r="E381" s="95" t="s">
        <v>115</v>
      </c>
      <c r="F381" s="116" t="s">
        <v>116</v>
      </c>
      <c r="G381" s="116" t="s">
        <v>57</v>
      </c>
      <c r="H381" s="116"/>
      <c r="I381" s="116" t="s">
        <v>100</v>
      </c>
      <c r="J381" s="116" t="s">
        <v>111</v>
      </c>
      <c r="K381" s="114"/>
      <c r="L381" s="266" t="s">
        <v>62</v>
      </c>
      <c r="M381" s="266" t="s">
        <v>63</v>
      </c>
      <c r="N381" s="266" t="s">
        <v>64</v>
      </c>
      <c r="O381" s="266" t="s">
        <v>38</v>
      </c>
      <c r="P381" s="266" t="s">
        <v>59</v>
      </c>
      <c r="Q381" s="266" t="s">
        <v>14</v>
      </c>
    </row>
    <row r="382" spans="1:24" s="80" customFormat="1" ht="21" customHeight="1" x14ac:dyDescent="0.2">
      <c r="A382" s="88" t="s">
        <v>33</v>
      </c>
      <c r="B382" s="191"/>
      <c r="C382" s="191"/>
      <c r="D382" s="89">
        <f>B382+C382</f>
        <v>0</v>
      </c>
      <c r="E382" s="192"/>
      <c r="F382" s="170" t="str">
        <f>IF($G$378="","",IF(D382=0,"",$G$378/12*$B$378))</f>
        <v/>
      </c>
      <c r="G382" s="119"/>
      <c r="H382" s="119"/>
      <c r="I382" s="119"/>
      <c r="J382" s="119"/>
      <c r="K382" s="345"/>
      <c r="L382" s="263"/>
      <c r="M382" s="346"/>
      <c r="N382" s="263"/>
      <c r="O382" s="277"/>
      <c r="P382" s="277"/>
      <c r="Q382" s="277"/>
    </row>
    <row r="383" spans="1:24" s="80" customFormat="1" ht="21" customHeight="1" x14ac:dyDescent="0.2">
      <c r="A383" s="88" t="s">
        <v>32</v>
      </c>
      <c r="B383" s="191"/>
      <c r="C383" s="191"/>
      <c r="D383" s="89">
        <f t="shared" ref="D383:D393" si="63">B383+C383</f>
        <v>0</v>
      </c>
      <c r="E383" s="192"/>
      <c r="F383" s="171" t="str">
        <f t="shared" ref="F383:F393" si="64">IF($G$378="","",IF(D383=0,"",$G$378/12*$B$378))</f>
        <v/>
      </c>
      <c r="G383" s="119"/>
      <c r="H383" s="119"/>
      <c r="I383" s="119"/>
      <c r="J383" s="119"/>
      <c r="K383" s="345"/>
      <c r="L383" s="263"/>
      <c r="M383" s="346"/>
      <c r="N383" s="263"/>
      <c r="O383" s="277"/>
      <c r="P383" s="277"/>
      <c r="Q383" s="277"/>
    </row>
    <row r="384" spans="1:24" s="80" customFormat="1" ht="21" customHeight="1" x14ac:dyDescent="0.2">
      <c r="A384" s="88" t="s">
        <v>31</v>
      </c>
      <c r="B384" s="191"/>
      <c r="C384" s="191"/>
      <c r="D384" s="89">
        <f t="shared" si="63"/>
        <v>0</v>
      </c>
      <c r="E384" s="192"/>
      <c r="F384" s="171" t="str">
        <f t="shared" si="64"/>
        <v/>
      </c>
      <c r="G384" s="119"/>
      <c r="H384" s="119"/>
      <c r="I384" s="119"/>
      <c r="J384" s="119"/>
      <c r="K384" s="345"/>
      <c r="L384" s="263"/>
      <c r="M384" s="346"/>
      <c r="N384" s="263"/>
      <c r="O384" s="277"/>
      <c r="P384" s="277"/>
      <c r="Q384" s="277"/>
    </row>
    <row r="385" spans="1:24" s="80" customFormat="1" ht="21" customHeight="1" x14ac:dyDescent="0.2">
      <c r="A385" s="88" t="s">
        <v>30</v>
      </c>
      <c r="B385" s="191"/>
      <c r="C385" s="191"/>
      <c r="D385" s="89">
        <f t="shared" si="63"/>
        <v>0</v>
      </c>
      <c r="E385" s="192"/>
      <c r="F385" s="171" t="str">
        <f t="shared" si="64"/>
        <v/>
      </c>
      <c r="G385" s="119"/>
      <c r="H385" s="119"/>
      <c r="I385" s="119"/>
      <c r="J385" s="119"/>
      <c r="K385" s="345"/>
      <c r="L385" s="263"/>
      <c r="M385" s="346"/>
      <c r="N385" s="263"/>
      <c r="O385" s="277"/>
      <c r="P385" s="277"/>
      <c r="Q385" s="277"/>
    </row>
    <row r="386" spans="1:24" s="80" customFormat="1" ht="21" customHeight="1" x14ac:dyDescent="0.2">
      <c r="A386" s="88" t="s">
        <v>29</v>
      </c>
      <c r="B386" s="191"/>
      <c r="C386" s="191"/>
      <c r="D386" s="89">
        <f t="shared" si="63"/>
        <v>0</v>
      </c>
      <c r="E386" s="192"/>
      <c r="F386" s="171" t="str">
        <f t="shared" si="64"/>
        <v/>
      </c>
      <c r="G386" s="119"/>
      <c r="H386" s="119"/>
      <c r="I386" s="119"/>
      <c r="J386" s="119"/>
      <c r="K386" s="345"/>
      <c r="L386" s="263"/>
      <c r="M386" s="346"/>
      <c r="N386" s="263"/>
      <c r="O386" s="277"/>
      <c r="P386" s="277"/>
      <c r="Q386" s="277"/>
    </row>
    <row r="387" spans="1:24" s="80" customFormat="1" ht="21" customHeight="1" x14ac:dyDescent="0.2">
      <c r="A387" s="88" t="s">
        <v>28</v>
      </c>
      <c r="B387" s="191"/>
      <c r="C387" s="191"/>
      <c r="D387" s="89">
        <f t="shared" si="63"/>
        <v>0</v>
      </c>
      <c r="E387" s="192"/>
      <c r="F387" s="171" t="str">
        <f t="shared" si="64"/>
        <v/>
      </c>
      <c r="G387" s="119"/>
      <c r="H387" s="119"/>
      <c r="I387" s="119"/>
      <c r="J387" s="119"/>
      <c r="K387" s="345"/>
      <c r="L387" s="263"/>
      <c r="M387" s="346"/>
      <c r="N387" s="263"/>
      <c r="O387" s="277"/>
      <c r="P387" s="277"/>
      <c r="Q387" s="277"/>
    </row>
    <row r="388" spans="1:24" s="80" customFormat="1" ht="21" customHeight="1" x14ac:dyDescent="0.2">
      <c r="A388" s="88" t="s">
        <v>27</v>
      </c>
      <c r="B388" s="191"/>
      <c r="C388" s="191"/>
      <c r="D388" s="89">
        <f t="shared" si="63"/>
        <v>0</v>
      </c>
      <c r="E388" s="192"/>
      <c r="F388" s="171" t="str">
        <f t="shared" si="64"/>
        <v/>
      </c>
      <c r="G388" s="119"/>
      <c r="H388" s="119"/>
      <c r="I388" s="119"/>
      <c r="J388" s="119"/>
      <c r="K388" s="345"/>
      <c r="L388" s="263"/>
      <c r="M388" s="346"/>
      <c r="N388" s="263"/>
      <c r="O388" s="277"/>
      <c r="P388" s="277"/>
      <c r="Q388" s="277"/>
    </row>
    <row r="389" spans="1:24" s="80" customFormat="1" ht="21" customHeight="1" x14ac:dyDescent="0.2">
      <c r="A389" s="88" t="s">
        <v>26</v>
      </c>
      <c r="B389" s="191"/>
      <c r="C389" s="191"/>
      <c r="D389" s="89">
        <f t="shared" si="63"/>
        <v>0</v>
      </c>
      <c r="E389" s="192"/>
      <c r="F389" s="171" t="str">
        <f t="shared" si="64"/>
        <v/>
      </c>
      <c r="G389" s="119"/>
      <c r="H389" s="119"/>
      <c r="I389" s="119"/>
      <c r="J389" s="119"/>
      <c r="K389" s="345"/>
      <c r="L389" s="263"/>
      <c r="M389" s="346"/>
      <c r="N389" s="263"/>
      <c r="O389" s="277"/>
      <c r="P389" s="277"/>
      <c r="Q389" s="277"/>
      <c r="R389" s="94"/>
    </row>
    <row r="390" spans="1:24" s="80" customFormat="1" ht="21" customHeight="1" x14ac:dyDescent="0.2">
      <c r="A390" s="88" t="s">
        <v>25</v>
      </c>
      <c r="B390" s="191"/>
      <c r="C390" s="191"/>
      <c r="D390" s="89">
        <f t="shared" si="63"/>
        <v>0</v>
      </c>
      <c r="E390" s="192"/>
      <c r="F390" s="171" t="str">
        <f t="shared" si="64"/>
        <v/>
      </c>
      <c r="G390" s="119"/>
      <c r="H390" s="119"/>
      <c r="I390" s="119"/>
      <c r="J390" s="119"/>
      <c r="K390" s="345"/>
      <c r="L390" s="263"/>
      <c r="M390" s="346"/>
      <c r="N390" s="263"/>
      <c r="O390" s="277"/>
      <c r="P390" s="277"/>
      <c r="Q390" s="277"/>
      <c r="R390" s="94"/>
    </row>
    <row r="391" spans="1:24" s="77" customFormat="1" ht="21" customHeight="1" x14ac:dyDescent="0.2">
      <c r="A391" s="88" t="s">
        <v>24</v>
      </c>
      <c r="B391" s="191"/>
      <c r="C391" s="191"/>
      <c r="D391" s="89">
        <f t="shared" si="63"/>
        <v>0</v>
      </c>
      <c r="E391" s="192"/>
      <c r="F391" s="171" t="str">
        <f t="shared" si="64"/>
        <v/>
      </c>
      <c r="G391" s="119"/>
      <c r="H391" s="119"/>
      <c r="I391" s="119"/>
      <c r="J391" s="119"/>
      <c r="K391" s="345"/>
      <c r="L391" s="263"/>
      <c r="M391" s="346"/>
      <c r="N391" s="263"/>
      <c r="O391" s="277"/>
      <c r="P391" s="277"/>
      <c r="Q391" s="277"/>
      <c r="S391" s="99"/>
      <c r="T391" s="99"/>
      <c r="U391" s="99"/>
    </row>
    <row r="392" spans="1:24" s="77" customFormat="1" ht="21" customHeight="1" x14ac:dyDescent="0.2">
      <c r="A392" s="88" t="s">
        <v>23</v>
      </c>
      <c r="B392" s="191"/>
      <c r="C392" s="191"/>
      <c r="D392" s="89">
        <f t="shared" si="63"/>
        <v>0</v>
      </c>
      <c r="E392" s="192"/>
      <c r="F392" s="171" t="str">
        <f t="shared" si="64"/>
        <v/>
      </c>
      <c r="G392" s="119"/>
      <c r="H392" s="119"/>
      <c r="I392" s="119"/>
      <c r="J392" s="119"/>
      <c r="K392" s="345"/>
      <c r="L392" s="263"/>
      <c r="M392" s="346"/>
      <c r="N392" s="263"/>
      <c r="O392" s="277"/>
      <c r="P392" s="277"/>
      <c r="Q392" s="277"/>
    </row>
    <row r="393" spans="1:24" s="76" customFormat="1" ht="21" customHeight="1" x14ac:dyDescent="0.2">
      <c r="A393" s="88" t="s">
        <v>22</v>
      </c>
      <c r="B393" s="191"/>
      <c r="C393" s="191"/>
      <c r="D393" s="89">
        <f t="shared" si="63"/>
        <v>0</v>
      </c>
      <c r="E393" s="192"/>
      <c r="F393" s="172" t="str">
        <f t="shared" si="64"/>
        <v/>
      </c>
      <c r="G393" s="120"/>
      <c r="H393" s="120"/>
      <c r="I393" s="120"/>
      <c r="J393" s="120"/>
      <c r="K393" s="345"/>
      <c r="L393" s="263"/>
      <c r="M393" s="346"/>
      <c r="N393" s="263"/>
      <c r="O393" s="277"/>
      <c r="P393" s="277"/>
      <c r="Q393" s="277"/>
      <c r="R393" s="70"/>
      <c r="S393" s="71"/>
      <c r="T393" s="71"/>
      <c r="U393" s="71"/>
      <c r="V393" s="71"/>
      <c r="W393" s="71"/>
      <c r="X393" s="71"/>
    </row>
    <row r="394" spans="1:24" s="80" customFormat="1" ht="20.25" customHeight="1" x14ac:dyDescent="0.2">
      <c r="A394" s="90" t="s">
        <v>58</v>
      </c>
      <c r="B394" s="91">
        <f>SUM(B382:B393)</f>
        <v>0</v>
      </c>
      <c r="C394" s="91">
        <f t="shared" ref="C394:D394" si="65">SUM(C382:C393)</f>
        <v>0</v>
      </c>
      <c r="D394" s="91">
        <f t="shared" si="65"/>
        <v>0</v>
      </c>
      <c r="E394" s="68">
        <f>SUM(E382:E393)</f>
        <v>0</v>
      </c>
      <c r="F394" s="68">
        <f t="shared" ref="F394" si="66">SUM(F382:F393)</f>
        <v>0</v>
      </c>
      <c r="G394" s="37" t="e">
        <f>IF(J394*E394&gt;D394,D394,J394*E394)</f>
        <v>#VALUE!</v>
      </c>
      <c r="H394" s="37"/>
      <c r="I394" s="91" t="e">
        <f>D394-G394</f>
        <v>#VALUE!</v>
      </c>
      <c r="J394" s="91" t="str">
        <f>IF(D394&gt;0,IF(D394&gt;COUNT(B382:B393)/12*100000*B378,COUNT(B382:B393)/12*100000*B378/F394,D394/F394),"")</f>
        <v/>
      </c>
      <c r="K394" s="115"/>
      <c r="L394" s="87"/>
      <c r="M394" s="87"/>
      <c r="N394" s="87"/>
      <c r="O394" s="265">
        <f>SUM(O382:O393)</f>
        <v>0</v>
      </c>
      <c r="P394" s="265">
        <f>SUM(P382:P393)</f>
        <v>0</v>
      </c>
      <c r="Q394" s="79"/>
      <c r="R394" s="94"/>
      <c r="S394" s="111"/>
    </row>
    <row r="395" spans="1:24" s="77" customFormat="1" x14ac:dyDescent="0.2">
      <c r="S395" s="99"/>
      <c r="T395" s="99"/>
      <c r="U395" s="99"/>
    </row>
    <row r="396" spans="1:24" s="77" customFormat="1" ht="16.5" customHeight="1" x14ac:dyDescent="0.2">
      <c r="A396" s="102" t="s">
        <v>121</v>
      </c>
      <c r="B396" s="103"/>
      <c r="C396" s="103"/>
      <c r="D396" s="103"/>
      <c r="E396" s="103"/>
      <c r="F396" s="103"/>
      <c r="G396" s="103"/>
      <c r="H396" s="103"/>
      <c r="I396" s="103"/>
      <c r="J396" s="103"/>
      <c r="K396" s="103"/>
      <c r="L396" s="99"/>
      <c r="M396" s="99"/>
      <c r="N396" s="99"/>
    </row>
    <row r="397" spans="1:24" s="76" customFormat="1" x14ac:dyDescent="0.2">
      <c r="A397" s="139" t="s">
        <v>19</v>
      </c>
      <c r="B397" s="140" t="str">
        <f>B$3</f>
        <v>Nom du bénéficiaire</v>
      </c>
      <c r="C397" s="139" t="str">
        <f>"DDP"&amp;B$6&amp;"_PERSO_"&amp;B376</f>
        <v>DDP1_PERSO_</v>
      </c>
      <c r="D397" s="141">
        <f>J$9</f>
        <v>0</v>
      </c>
      <c r="E397" s="142">
        <f>T377</f>
        <v>30</v>
      </c>
      <c r="F397" s="141">
        <f>J$9</f>
        <v>0</v>
      </c>
      <c r="G397" s="143" t="s">
        <v>101</v>
      </c>
      <c r="H397" s="143"/>
      <c r="I397" s="144">
        <f>D394</f>
        <v>0</v>
      </c>
      <c r="J397" s="144" t="e">
        <f>I394</f>
        <v>#VALUE!</v>
      </c>
      <c r="K397" s="75"/>
      <c r="L397" s="74"/>
      <c r="M397" s="82"/>
      <c r="N397" s="71"/>
      <c r="O397" s="70"/>
      <c r="P397" s="70"/>
      <c r="Q397" s="70"/>
      <c r="R397" s="71"/>
      <c r="S397" s="117"/>
      <c r="T397" s="117" t="e">
        <f>G394</f>
        <v>#VALUE!</v>
      </c>
      <c r="U397" s="71"/>
      <c r="V397" s="71"/>
      <c r="W397" s="71"/>
    </row>
    <row r="399" spans="1:24" s="80" customFormat="1" ht="40.5" customHeight="1" x14ac:dyDescent="0.2">
      <c r="A399" s="101" t="s">
        <v>86</v>
      </c>
      <c r="B399" s="347"/>
      <c r="C399" s="348"/>
      <c r="D399" s="349"/>
      <c r="E399" s="350" t="s">
        <v>87</v>
      </c>
      <c r="F399" s="351"/>
      <c r="G399" s="347"/>
      <c r="H399" s="348"/>
      <c r="I399" s="348"/>
      <c r="J399" s="349"/>
      <c r="K399" s="73"/>
      <c r="L399" s="77"/>
      <c r="M399" s="77"/>
      <c r="N399" s="77"/>
      <c r="O399" s="77"/>
      <c r="P399" s="77"/>
      <c r="Q399" s="77"/>
    </row>
    <row r="400" spans="1:24" s="80" customFormat="1" ht="40.5" customHeight="1" x14ac:dyDescent="0.2">
      <c r="A400" s="101" t="s">
        <v>104</v>
      </c>
      <c r="B400" s="279"/>
      <c r="C400" s="280"/>
      <c r="D400" s="281"/>
      <c r="E400" s="278" t="s">
        <v>88</v>
      </c>
      <c r="F400" s="69" t="s">
        <v>102</v>
      </c>
      <c r="G400" s="189"/>
      <c r="H400" s="136"/>
      <c r="I400" s="282" t="s">
        <v>103</v>
      </c>
      <c r="J400" s="190"/>
      <c r="K400" s="112"/>
      <c r="L400" s="77"/>
      <c r="M400" s="77"/>
      <c r="N400" s="77"/>
      <c r="O400" s="77"/>
      <c r="P400" s="77"/>
      <c r="Q400" s="77"/>
      <c r="S400" s="1">
        <f>MONTH(G400)</f>
        <v>1</v>
      </c>
      <c r="T400" s="123">
        <f>IF(S400=2,G400+27,IF(OR(S400=1,S400=3,S400=5,S400=7,S400=8,S400=10,S400=12),G400+30,G400+29))</f>
        <v>30</v>
      </c>
    </row>
    <row r="401" spans="1:24" s="80" customFormat="1" ht="40.5" customHeight="1" x14ac:dyDescent="0.2">
      <c r="A401" s="101" t="s">
        <v>96</v>
      </c>
      <c r="B401" s="352"/>
      <c r="C401" s="348"/>
      <c r="D401" s="349"/>
      <c r="E401" s="350" t="s">
        <v>97</v>
      </c>
      <c r="F401" s="351"/>
      <c r="G401" s="347"/>
      <c r="H401" s="348"/>
      <c r="I401" s="348"/>
      <c r="J401" s="349"/>
      <c r="K401" s="73"/>
      <c r="L401" s="77"/>
      <c r="M401" s="77"/>
      <c r="N401" s="77"/>
      <c r="O401" s="77"/>
      <c r="P401" s="77"/>
      <c r="Q401" s="77"/>
    </row>
    <row r="402" spans="1:24" s="80" customFormat="1" ht="20.25" customHeight="1" x14ac:dyDescent="0.2">
      <c r="A402" s="92"/>
      <c r="B402" s="92"/>
      <c r="C402" s="92"/>
      <c r="D402" s="93"/>
      <c r="E402" s="85"/>
      <c r="F402" s="85"/>
      <c r="G402" s="85"/>
      <c r="H402" s="85"/>
      <c r="I402" s="85"/>
      <c r="J402" s="85"/>
      <c r="K402" s="85"/>
      <c r="L402" s="77"/>
      <c r="M402" s="77"/>
      <c r="N402" s="77"/>
      <c r="O402" s="77"/>
      <c r="P402" s="77"/>
      <c r="Q402" s="77"/>
    </row>
    <row r="403" spans="1:24" s="80" customFormat="1" ht="39.75" customHeight="1" x14ac:dyDescent="0.2">
      <c r="A403" s="81"/>
      <c r="B403" s="341" t="s">
        <v>60</v>
      </c>
      <c r="C403" s="342"/>
      <c r="D403" s="343"/>
      <c r="E403" s="341" t="s">
        <v>61</v>
      </c>
      <c r="F403" s="343"/>
      <c r="G403" s="341" t="s">
        <v>66</v>
      </c>
      <c r="H403" s="342"/>
      <c r="I403" s="342"/>
      <c r="J403" s="342"/>
      <c r="K403" s="114"/>
      <c r="L403" s="344" t="s">
        <v>95</v>
      </c>
      <c r="M403" s="344"/>
      <c r="N403" s="344"/>
      <c r="O403" s="344"/>
      <c r="P403" s="344"/>
      <c r="Q403" s="344"/>
    </row>
    <row r="404" spans="1:24" s="86" customFormat="1" ht="38.25" x14ac:dyDescent="0.2">
      <c r="A404" s="95" t="s">
        <v>118</v>
      </c>
      <c r="B404" s="95" t="s">
        <v>117</v>
      </c>
      <c r="C404" s="95" t="s">
        <v>119</v>
      </c>
      <c r="D404" s="95" t="s">
        <v>166</v>
      </c>
      <c r="E404" s="95" t="s">
        <v>115</v>
      </c>
      <c r="F404" s="116" t="s">
        <v>116</v>
      </c>
      <c r="G404" s="116" t="s">
        <v>57</v>
      </c>
      <c r="H404" s="116"/>
      <c r="I404" s="116" t="s">
        <v>100</v>
      </c>
      <c r="J404" s="116" t="s">
        <v>111</v>
      </c>
      <c r="K404" s="114"/>
      <c r="L404" s="266" t="s">
        <v>62</v>
      </c>
      <c r="M404" s="266" t="s">
        <v>63</v>
      </c>
      <c r="N404" s="266" t="s">
        <v>64</v>
      </c>
      <c r="O404" s="266" t="s">
        <v>38</v>
      </c>
      <c r="P404" s="266" t="s">
        <v>59</v>
      </c>
      <c r="Q404" s="266" t="s">
        <v>14</v>
      </c>
    </row>
    <row r="405" spans="1:24" s="80" customFormat="1" ht="21" customHeight="1" x14ac:dyDescent="0.2">
      <c r="A405" s="88" t="s">
        <v>33</v>
      </c>
      <c r="B405" s="191"/>
      <c r="C405" s="191"/>
      <c r="D405" s="89">
        <f>B405+C405</f>
        <v>0</v>
      </c>
      <c r="E405" s="192"/>
      <c r="F405" s="170" t="str">
        <f>IF($G$401="","",IF(D405=0,"",$G$401/12*$B$401))</f>
        <v/>
      </c>
      <c r="G405" s="119"/>
      <c r="H405" s="119"/>
      <c r="I405" s="119"/>
      <c r="J405" s="119"/>
      <c r="K405" s="345"/>
      <c r="L405" s="263"/>
      <c r="M405" s="346"/>
      <c r="N405" s="263"/>
      <c r="O405" s="277"/>
      <c r="P405" s="277"/>
      <c r="Q405" s="277"/>
    </row>
    <row r="406" spans="1:24" s="80" customFormat="1" ht="21" customHeight="1" x14ac:dyDescent="0.2">
      <c r="A406" s="88" t="s">
        <v>32</v>
      </c>
      <c r="B406" s="191"/>
      <c r="C406" s="191"/>
      <c r="D406" s="89">
        <f t="shared" ref="D406:D416" si="67">B406+C406</f>
        <v>0</v>
      </c>
      <c r="E406" s="192"/>
      <c r="F406" s="171" t="str">
        <f t="shared" ref="F406:F416" si="68">IF($G$401="","",IF(D406=0,"",$G$401/12*$B$401))</f>
        <v/>
      </c>
      <c r="G406" s="119"/>
      <c r="H406" s="119"/>
      <c r="I406" s="119"/>
      <c r="J406" s="119"/>
      <c r="K406" s="345"/>
      <c r="L406" s="263"/>
      <c r="M406" s="346"/>
      <c r="N406" s="263"/>
      <c r="O406" s="277"/>
      <c r="P406" s="277"/>
      <c r="Q406" s="277"/>
    </row>
    <row r="407" spans="1:24" s="80" customFormat="1" ht="21" customHeight="1" x14ac:dyDescent="0.2">
      <c r="A407" s="88" t="s">
        <v>31</v>
      </c>
      <c r="B407" s="191"/>
      <c r="C407" s="191"/>
      <c r="D407" s="89">
        <f t="shared" si="67"/>
        <v>0</v>
      </c>
      <c r="E407" s="192"/>
      <c r="F407" s="171" t="str">
        <f t="shared" si="68"/>
        <v/>
      </c>
      <c r="G407" s="119"/>
      <c r="H407" s="119"/>
      <c r="I407" s="119"/>
      <c r="J407" s="119"/>
      <c r="K407" s="345"/>
      <c r="L407" s="263"/>
      <c r="M407" s="346"/>
      <c r="N407" s="263"/>
      <c r="O407" s="277"/>
      <c r="P407" s="277"/>
      <c r="Q407" s="277"/>
    </row>
    <row r="408" spans="1:24" s="80" customFormat="1" ht="21" customHeight="1" x14ac:dyDescent="0.2">
      <c r="A408" s="88" t="s">
        <v>30</v>
      </c>
      <c r="B408" s="191"/>
      <c r="C408" s="191"/>
      <c r="D408" s="89">
        <f t="shared" si="67"/>
        <v>0</v>
      </c>
      <c r="E408" s="192"/>
      <c r="F408" s="171" t="str">
        <f t="shared" si="68"/>
        <v/>
      </c>
      <c r="G408" s="119"/>
      <c r="H408" s="119"/>
      <c r="I408" s="119"/>
      <c r="J408" s="119"/>
      <c r="K408" s="345"/>
      <c r="L408" s="263"/>
      <c r="M408" s="346"/>
      <c r="N408" s="263"/>
      <c r="O408" s="277"/>
      <c r="P408" s="277"/>
      <c r="Q408" s="277"/>
    </row>
    <row r="409" spans="1:24" s="80" customFormat="1" ht="21" customHeight="1" x14ac:dyDescent="0.2">
      <c r="A409" s="88" t="s">
        <v>29</v>
      </c>
      <c r="B409" s="191"/>
      <c r="C409" s="191"/>
      <c r="D409" s="89">
        <f t="shared" si="67"/>
        <v>0</v>
      </c>
      <c r="E409" s="192"/>
      <c r="F409" s="171" t="str">
        <f t="shared" si="68"/>
        <v/>
      </c>
      <c r="G409" s="119"/>
      <c r="H409" s="119"/>
      <c r="I409" s="119"/>
      <c r="J409" s="119"/>
      <c r="K409" s="345"/>
      <c r="L409" s="263"/>
      <c r="M409" s="346"/>
      <c r="N409" s="263"/>
      <c r="O409" s="277"/>
      <c r="P409" s="277"/>
      <c r="Q409" s="277"/>
    </row>
    <row r="410" spans="1:24" s="80" customFormat="1" ht="21" customHeight="1" x14ac:dyDescent="0.2">
      <c r="A410" s="88" t="s">
        <v>28</v>
      </c>
      <c r="B410" s="191"/>
      <c r="C410" s="191"/>
      <c r="D410" s="89">
        <f t="shared" si="67"/>
        <v>0</v>
      </c>
      <c r="E410" s="192"/>
      <c r="F410" s="171" t="str">
        <f t="shared" si="68"/>
        <v/>
      </c>
      <c r="G410" s="119"/>
      <c r="H410" s="119"/>
      <c r="I410" s="119"/>
      <c r="J410" s="119"/>
      <c r="K410" s="345"/>
      <c r="L410" s="263"/>
      <c r="M410" s="346"/>
      <c r="N410" s="263"/>
      <c r="O410" s="277"/>
      <c r="P410" s="277"/>
      <c r="Q410" s="277"/>
    </row>
    <row r="411" spans="1:24" s="80" customFormat="1" ht="21" customHeight="1" x14ac:dyDescent="0.2">
      <c r="A411" s="88" t="s">
        <v>27</v>
      </c>
      <c r="B411" s="191"/>
      <c r="C411" s="191"/>
      <c r="D411" s="89">
        <f t="shared" si="67"/>
        <v>0</v>
      </c>
      <c r="E411" s="192"/>
      <c r="F411" s="171" t="str">
        <f t="shared" si="68"/>
        <v/>
      </c>
      <c r="G411" s="119"/>
      <c r="H411" s="119"/>
      <c r="I411" s="119"/>
      <c r="J411" s="119"/>
      <c r="K411" s="345"/>
      <c r="L411" s="263"/>
      <c r="M411" s="346"/>
      <c r="N411" s="263"/>
      <c r="O411" s="277"/>
      <c r="P411" s="277"/>
      <c r="Q411" s="277"/>
    </row>
    <row r="412" spans="1:24" s="80" customFormat="1" ht="21" customHeight="1" x14ac:dyDescent="0.2">
      <c r="A412" s="88" t="s">
        <v>26</v>
      </c>
      <c r="B412" s="191"/>
      <c r="C412" s="191"/>
      <c r="D412" s="89">
        <f t="shared" si="67"/>
        <v>0</v>
      </c>
      <c r="E412" s="192"/>
      <c r="F412" s="171" t="str">
        <f t="shared" si="68"/>
        <v/>
      </c>
      <c r="G412" s="119"/>
      <c r="H412" s="119"/>
      <c r="I412" s="119"/>
      <c r="J412" s="119"/>
      <c r="K412" s="345"/>
      <c r="L412" s="263"/>
      <c r="M412" s="346"/>
      <c r="N412" s="263"/>
      <c r="O412" s="277"/>
      <c r="P412" s="277"/>
      <c r="Q412" s="277"/>
      <c r="R412" s="94"/>
    </row>
    <row r="413" spans="1:24" s="80" customFormat="1" ht="21" customHeight="1" x14ac:dyDescent="0.2">
      <c r="A413" s="88" t="s">
        <v>25</v>
      </c>
      <c r="B413" s="191"/>
      <c r="C413" s="191"/>
      <c r="D413" s="89">
        <f t="shared" si="67"/>
        <v>0</v>
      </c>
      <c r="E413" s="192"/>
      <c r="F413" s="171" t="str">
        <f t="shared" si="68"/>
        <v/>
      </c>
      <c r="G413" s="119"/>
      <c r="H413" s="119"/>
      <c r="I413" s="119"/>
      <c r="J413" s="119"/>
      <c r="K413" s="345"/>
      <c r="L413" s="263"/>
      <c r="M413" s="346"/>
      <c r="N413" s="263"/>
      <c r="O413" s="277"/>
      <c r="P413" s="277"/>
      <c r="Q413" s="277"/>
      <c r="R413" s="94"/>
    </row>
    <row r="414" spans="1:24" s="77" customFormat="1" ht="21" customHeight="1" x14ac:dyDescent="0.2">
      <c r="A414" s="88" t="s">
        <v>24</v>
      </c>
      <c r="B414" s="191"/>
      <c r="C414" s="191"/>
      <c r="D414" s="89">
        <f t="shared" si="67"/>
        <v>0</v>
      </c>
      <c r="E414" s="192"/>
      <c r="F414" s="171" t="str">
        <f t="shared" si="68"/>
        <v/>
      </c>
      <c r="G414" s="119"/>
      <c r="H414" s="119"/>
      <c r="I414" s="119"/>
      <c r="J414" s="119"/>
      <c r="K414" s="345"/>
      <c r="L414" s="263"/>
      <c r="M414" s="346"/>
      <c r="N414" s="263"/>
      <c r="O414" s="277"/>
      <c r="P414" s="277"/>
      <c r="Q414" s="277"/>
      <c r="S414" s="99"/>
      <c r="T414" s="99"/>
      <c r="U414" s="99"/>
    </row>
    <row r="415" spans="1:24" s="77" customFormat="1" ht="21" customHeight="1" x14ac:dyDescent="0.2">
      <c r="A415" s="88" t="s">
        <v>23</v>
      </c>
      <c r="B415" s="191"/>
      <c r="C415" s="191"/>
      <c r="D415" s="89">
        <f t="shared" si="67"/>
        <v>0</v>
      </c>
      <c r="E415" s="192"/>
      <c r="F415" s="171" t="str">
        <f t="shared" si="68"/>
        <v/>
      </c>
      <c r="G415" s="119"/>
      <c r="H415" s="119"/>
      <c r="I415" s="119"/>
      <c r="J415" s="119"/>
      <c r="K415" s="345"/>
      <c r="L415" s="263"/>
      <c r="M415" s="346"/>
      <c r="N415" s="263"/>
      <c r="O415" s="277"/>
      <c r="P415" s="277"/>
      <c r="Q415" s="277"/>
    </row>
    <row r="416" spans="1:24" s="76" customFormat="1" ht="21" customHeight="1" x14ac:dyDescent="0.2">
      <c r="A416" s="88" t="s">
        <v>22</v>
      </c>
      <c r="B416" s="191"/>
      <c r="C416" s="191"/>
      <c r="D416" s="89">
        <f t="shared" si="67"/>
        <v>0</v>
      </c>
      <c r="E416" s="192"/>
      <c r="F416" s="172" t="str">
        <f t="shared" si="68"/>
        <v/>
      </c>
      <c r="G416" s="120"/>
      <c r="H416" s="120"/>
      <c r="I416" s="120"/>
      <c r="J416" s="120"/>
      <c r="K416" s="345"/>
      <c r="L416" s="263"/>
      <c r="M416" s="346"/>
      <c r="N416" s="263"/>
      <c r="O416" s="277"/>
      <c r="P416" s="277"/>
      <c r="Q416" s="277"/>
      <c r="R416" s="70"/>
      <c r="S416" s="71"/>
      <c r="T416" s="71"/>
      <c r="U416" s="71"/>
      <c r="V416" s="71"/>
      <c r="W416" s="71"/>
      <c r="X416" s="71"/>
    </row>
    <row r="417" spans="1:23" s="80" customFormat="1" ht="20.25" customHeight="1" x14ac:dyDescent="0.2">
      <c r="A417" s="90" t="s">
        <v>58</v>
      </c>
      <c r="B417" s="91">
        <f>SUM(B405:B416)</f>
        <v>0</v>
      </c>
      <c r="C417" s="91">
        <f t="shared" ref="C417:D417" si="69">SUM(C405:C416)</f>
        <v>0</v>
      </c>
      <c r="D417" s="91">
        <f t="shared" si="69"/>
        <v>0</v>
      </c>
      <c r="E417" s="68">
        <f>SUM(E405:E416)</f>
        <v>0</v>
      </c>
      <c r="F417" s="68">
        <f t="shared" ref="F417" si="70">SUM(F405:F416)</f>
        <v>0</v>
      </c>
      <c r="G417" s="37" t="e">
        <f>IF(J417*E417&gt;D417,D417,J417*E417)</f>
        <v>#VALUE!</v>
      </c>
      <c r="H417" s="37"/>
      <c r="I417" s="91" t="e">
        <f>D417-G417</f>
        <v>#VALUE!</v>
      </c>
      <c r="J417" s="91" t="str">
        <f>IF(D417&gt;0,IF(D417&gt;COUNT(B405:B416)/12*100000*B401,COUNT(B405:B416)/12*100000*B401/F417,D417/F417),"")</f>
        <v/>
      </c>
      <c r="K417" s="115"/>
      <c r="L417" s="87"/>
      <c r="M417" s="87"/>
      <c r="N417" s="87"/>
      <c r="O417" s="265">
        <f>SUM(O405:O416)</f>
        <v>0</v>
      </c>
      <c r="P417" s="265">
        <f>SUM(P405:P416)</f>
        <v>0</v>
      </c>
      <c r="Q417" s="79"/>
      <c r="R417" s="94"/>
      <c r="S417" s="111"/>
    </row>
    <row r="418" spans="1:23" s="77" customFormat="1" x14ac:dyDescent="0.2">
      <c r="S418" s="99"/>
      <c r="T418" s="99"/>
      <c r="U418" s="99"/>
    </row>
    <row r="419" spans="1:23" s="77" customFormat="1" ht="16.5" customHeight="1" x14ac:dyDescent="0.2">
      <c r="A419" s="102" t="s">
        <v>121</v>
      </c>
      <c r="B419" s="103"/>
      <c r="C419" s="103"/>
      <c r="D419" s="103"/>
      <c r="E419" s="103"/>
      <c r="F419" s="103"/>
      <c r="G419" s="103"/>
      <c r="H419" s="103"/>
      <c r="I419" s="103"/>
      <c r="J419" s="103"/>
      <c r="K419" s="103"/>
      <c r="L419" s="99"/>
      <c r="M419" s="99"/>
      <c r="N419" s="99"/>
    </row>
    <row r="420" spans="1:23" s="76" customFormat="1" x14ac:dyDescent="0.2">
      <c r="A420" s="139" t="s">
        <v>19</v>
      </c>
      <c r="B420" s="140" t="str">
        <f>B$3</f>
        <v>Nom du bénéficiaire</v>
      </c>
      <c r="C420" s="139" t="str">
        <f>"DDP"&amp;B$6&amp;"_PERSO_"&amp;B399</f>
        <v>DDP1_PERSO_</v>
      </c>
      <c r="D420" s="141">
        <f>J$9</f>
        <v>0</v>
      </c>
      <c r="E420" s="142">
        <f>T400</f>
        <v>30</v>
      </c>
      <c r="F420" s="141">
        <f>J$9</f>
        <v>0</v>
      </c>
      <c r="G420" s="143" t="s">
        <v>101</v>
      </c>
      <c r="H420" s="143"/>
      <c r="I420" s="144">
        <f>D417</f>
        <v>0</v>
      </c>
      <c r="J420" s="144" t="e">
        <f>I417</f>
        <v>#VALUE!</v>
      </c>
      <c r="K420" s="75"/>
      <c r="L420" s="74"/>
      <c r="M420" s="82"/>
      <c r="N420" s="71"/>
      <c r="O420" s="70"/>
      <c r="P420" s="70"/>
      <c r="Q420" s="70"/>
      <c r="R420" s="71"/>
      <c r="S420" s="117"/>
      <c r="T420" s="117" t="e">
        <f>G417</f>
        <v>#VALUE!</v>
      </c>
      <c r="U420" s="71"/>
      <c r="V420" s="71"/>
      <c r="W420" s="71"/>
    </row>
    <row r="422" spans="1:23" s="80" customFormat="1" ht="40.5" customHeight="1" x14ac:dyDescent="0.2">
      <c r="A422" s="101" t="s">
        <v>86</v>
      </c>
      <c r="B422" s="347"/>
      <c r="C422" s="348"/>
      <c r="D422" s="349"/>
      <c r="E422" s="350" t="s">
        <v>87</v>
      </c>
      <c r="F422" s="351"/>
      <c r="G422" s="347"/>
      <c r="H422" s="348"/>
      <c r="I422" s="348"/>
      <c r="J422" s="349"/>
      <c r="K422" s="73"/>
      <c r="L422" s="77"/>
      <c r="M422" s="77"/>
      <c r="N422" s="77"/>
      <c r="O422" s="77"/>
      <c r="P422" s="77"/>
      <c r="Q422" s="77"/>
    </row>
    <row r="423" spans="1:23" s="80" customFormat="1" ht="40.5" customHeight="1" x14ac:dyDescent="0.2">
      <c r="A423" s="101" t="s">
        <v>104</v>
      </c>
      <c r="B423" s="279"/>
      <c r="C423" s="280"/>
      <c r="D423" s="281"/>
      <c r="E423" s="278" t="s">
        <v>88</v>
      </c>
      <c r="F423" s="69" t="s">
        <v>102</v>
      </c>
      <c r="G423" s="189"/>
      <c r="H423" s="136"/>
      <c r="I423" s="282" t="s">
        <v>103</v>
      </c>
      <c r="J423" s="190"/>
      <c r="K423" s="112"/>
      <c r="L423" s="77"/>
      <c r="M423" s="77"/>
      <c r="N423" s="77"/>
      <c r="O423" s="77"/>
      <c r="P423" s="77"/>
      <c r="Q423" s="77"/>
      <c r="S423" s="1">
        <f>MONTH(G423)</f>
        <v>1</v>
      </c>
      <c r="T423" s="123">
        <f>IF(S423=2,G423+27,IF(OR(S423=1,S423=3,S423=5,S423=7,S423=8,S423=10,S423=12),G423+30,G423+29))</f>
        <v>30</v>
      </c>
    </row>
    <row r="424" spans="1:23" s="80" customFormat="1" ht="40.5" customHeight="1" x14ac:dyDescent="0.2">
      <c r="A424" s="101" t="s">
        <v>96</v>
      </c>
      <c r="B424" s="352"/>
      <c r="C424" s="348"/>
      <c r="D424" s="349"/>
      <c r="E424" s="350" t="s">
        <v>97</v>
      </c>
      <c r="F424" s="351"/>
      <c r="G424" s="347"/>
      <c r="H424" s="348"/>
      <c r="I424" s="348"/>
      <c r="J424" s="349"/>
      <c r="K424" s="73"/>
      <c r="L424" s="77"/>
      <c r="M424" s="77"/>
      <c r="N424" s="77"/>
      <c r="O424" s="77"/>
      <c r="P424" s="77"/>
      <c r="Q424" s="77"/>
    </row>
    <row r="425" spans="1:23" s="80" customFormat="1" ht="20.25" customHeight="1" x14ac:dyDescent="0.2">
      <c r="A425" s="92"/>
      <c r="B425" s="92"/>
      <c r="C425" s="92"/>
      <c r="D425" s="93"/>
      <c r="E425" s="85"/>
      <c r="F425" s="85"/>
      <c r="G425" s="85"/>
      <c r="H425" s="85"/>
      <c r="I425" s="85"/>
      <c r="J425" s="85"/>
      <c r="K425" s="85"/>
      <c r="L425" s="77"/>
      <c r="M425" s="77"/>
      <c r="N425" s="77"/>
      <c r="O425" s="77"/>
      <c r="P425" s="77"/>
      <c r="Q425" s="77"/>
    </row>
    <row r="426" spans="1:23" s="80" customFormat="1" ht="39.75" customHeight="1" x14ac:dyDescent="0.2">
      <c r="A426" s="81"/>
      <c r="B426" s="341" t="s">
        <v>60</v>
      </c>
      <c r="C426" s="342"/>
      <c r="D426" s="343"/>
      <c r="E426" s="341" t="s">
        <v>61</v>
      </c>
      <c r="F426" s="343"/>
      <c r="G426" s="341" t="s">
        <v>66</v>
      </c>
      <c r="H426" s="342"/>
      <c r="I426" s="342"/>
      <c r="J426" s="342"/>
      <c r="K426" s="114"/>
      <c r="L426" s="344" t="s">
        <v>95</v>
      </c>
      <c r="M426" s="344"/>
      <c r="N426" s="344"/>
      <c r="O426" s="344"/>
      <c r="P426" s="344"/>
      <c r="Q426" s="344"/>
    </row>
    <row r="427" spans="1:23" s="86" customFormat="1" ht="38.25" x14ac:dyDescent="0.2">
      <c r="A427" s="95" t="s">
        <v>118</v>
      </c>
      <c r="B427" s="95" t="s">
        <v>117</v>
      </c>
      <c r="C427" s="95" t="s">
        <v>119</v>
      </c>
      <c r="D427" s="95" t="s">
        <v>166</v>
      </c>
      <c r="E427" s="95" t="s">
        <v>115</v>
      </c>
      <c r="F427" s="116" t="s">
        <v>116</v>
      </c>
      <c r="G427" s="116" t="s">
        <v>57</v>
      </c>
      <c r="H427" s="116"/>
      <c r="I427" s="116" t="s">
        <v>100</v>
      </c>
      <c r="J427" s="116" t="s">
        <v>111</v>
      </c>
      <c r="K427" s="114"/>
      <c r="L427" s="266" t="s">
        <v>62</v>
      </c>
      <c r="M427" s="266" t="s">
        <v>63</v>
      </c>
      <c r="N427" s="266" t="s">
        <v>64</v>
      </c>
      <c r="O427" s="266" t="s">
        <v>38</v>
      </c>
      <c r="P427" s="266" t="s">
        <v>59</v>
      </c>
      <c r="Q427" s="266" t="s">
        <v>14</v>
      </c>
    </row>
    <row r="428" spans="1:23" s="80" customFormat="1" ht="21" customHeight="1" x14ac:dyDescent="0.2">
      <c r="A428" s="88" t="s">
        <v>33</v>
      </c>
      <c r="B428" s="191"/>
      <c r="C428" s="191"/>
      <c r="D428" s="89">
        <f>B428+C428</f>
        <v>0</v>
      </c>
      <c r="E428" s="192"/>
      <c r="F428" s="170" t="str">
        <f>IF($G$424="","",IF(D428=0,"",$G$424/12*$B$424))</f>
        <v/>
      </c>
      <c r="G428" s="119"/>
      <c r="H428" s="119"/>
      <c r="I428" s="119"/>
      <c r="J428" s="119"/>
      <c r="K428" s="345"/>
      <c r="L428" s="263"/>
      <c r="M428" s="346"/>
      <c r="N428" s="263"/>
      <c r="O428" s="277"/>
      <c r="P428" s="277"/>
      <c r="Q428" s="277"/>
    </row>
    <row r="429" spans="1:23" s="80" customFormat="1" ht="21" customHeight="1" x14ac:dyDescent="0.2">
      <c r="A429" s="88" t="s">
        <v>32</v>
      </c>
      <c r="B429" s="191"/>
      <c r="C429" s="191"/>
      <c r="D429" s="89">
        <f t="shared" ref="D429:D439" si="71">B429+C429</f>
        <v>0</v>
      </c>
      <c r="E429" s="192"/>
      <c r="F429" s="171" t="str">
        <f t="shared" ref="F429:F439" si="72">IF($G$424="","",IF(D429=0,"",$G$424/12*$B$424))</f>
        <v/>
      </c>
      <c r="G429" s="119"/>
      <c r="H429" s="119"/>
      <c r="I429" s="119"/>
      <c r="J429" s="119"/>
      <c r="K429" s="345"/>
      <c r="L429" s="263"/>
      <c r="M429" s="346"/>
      <c r="N429" s="263"/>
      <c r="O429" s="277"/>
      <c r="P429" s="277"/>
      <c r="Q429" s="277"/>
    </row>
    <row r="430" spans="1:23" s="80" customFormat="1" ht="21" customHeight="1" x14ac:dyDescent="0.2">
      <c r="A430" s="88" t="s">
        <v>31</v>
      </c>
      <c r="B430" s="191"/>
      <c r="C430" s="191"/>
      <c r="D430" s="89">
        <f t="shared" si="71"/>
        <v>0</v>
      </c>
      <c r="E430" s="192"/>
      <c r="F430" s="171" t="str">
        <f t="shared" si="72"/>
        <v/>
      </c>
      <c r="G430" s="119"/>
      <c r="H430" s="119"/>
      <c r="I430" s="119"/>
      <c r="J430" s="119"/>
      <c r="K430" s="345"/>
      <c r="L430" s="263"/>
      <c r="M430" s="346"/>
      <c r="N430" s="263"/>
      <c r="O430" s="277"/>
      <c r="P430" s="277"/>
      <c r="Q430" s="277"/>
    </row>
    <row r="431" spans="1:23" s="80" customFormat="1" ht="21" customHeight="1" x14ac:dyDescent="0.2">
      <c r="A431" s="88" t="s">
        <v>30</v>
      </c>
      <c r="B431" s="191"/>
      <c r="C431" s="191"/>
      <c r="D431" s="89">
        <f t="shared" si="71"/>
        <v>0</v>
      </c>
      <c r="E431" s="192"/>
      <c r="F431" s="171" t="str">
        <f t="shared" si="72"/>
        <v/>
      </c>
      <c r="G431" s="119"/>
      <c r="H431" s="119"/>
      <c r="I431" s="119"/>
      <c r="J431" s="119"/>
      <c r="K431" s="345"/>
      <c r="L431" s="263"/>
      <c r="M431" s="346"/>
      <c r="N431" s="263"/>
      <c r="O431" s="277"/>
      <c r="P431" s="277"/>
      <c r="Q431" s="277"/>
    </row>
    <row r="432" spans="1:23" s="80" customFormat="1" ht="21" customHeight="1" x14ac:dyDescent="0.2">
      <c r="A432" s="88" t="s">
        <v>29</v>
      </c>
      <c r="B432" s="191"/>
      <c r="C432" s="191"/>
      <c r="D432" s="89">
        <f t="shared" si="71"/>
        <v>0</v>
      </c>
      <c r="E432" s="192"/>
      <c r="F432" s="171" t="str">
        <f t="shared" si="72"/>
        <v/>
      </c>
      <c r="G432" s="119"/>
      <c r="H432" s="119"/>
      <c r="I432" s="119"/>
      <c r="J432" s="119"/>
      <c r="K432" s="345"/>
      <c r="L432" s="263"/>
      <c r="M432" s="346"/>
      <c r="N432" s="263"/>
      <c r="O432" s="277"/>
      <c r="P432" s="277"/>
      <c r="Q432" s="277"/>
    </row>
    <row r="433" spans="1:24" s="80" customFormat="1" ht="21" customHeight="1" x14ac:dyDescent="0.2">
      <c r="A433" s="88" t="s">
        <v>28</v>
      </c>
      <c r="B433" s="191"/>
      <c r="C433" s="191"/>
      <c r="D433" s="89">
        <f t="shared" si="71"/>
        <v>0</v>
      </c>
      <c r="E433" s="192"/>
      <c r="F433" s="171" t="str">
        <f t="shared" si="72"/>
        <v/>
      </c>
      <c r="G433" s="119"/>
      <c r="H433" s="119"/>
      <c r="I433" s="119"/>
      <c r="J433" s="119"/>
      <c r="K433" s="345"/>
      <c r="L433" s="263"/>
      <c r="M433" s="346"/>
      <c r="N433" s="263"/>
      <c r="O433" s="277"/>
      <c r="P433" s="277"/>
      <c r="Q433" s="277"/>
    </row>
    <row r="434" spans="1:24" s="80" customFormat="1" ht="21" customHeight="1" x14ac:dyDescent="0.2">
      <c r="A434" s="88" t="s">
        <v>27</v>
      </c>
      <c r="B434" s="191"/>
      <c r="C434" s="191"/>
      <c r="D434" s="89">
        <f t="shared" si="71"/>
        <v>0</v>
      </c>
      <c r="E434" s="192"/>
      <c r="F434" s="171" t="str">
        <f t="shared" si="72"/>
        <v/>
      </c>
      <c r="G434" s="119"/>
      <c r="H434" s="119"/>
      <c r="I434" s="119"/>
      <c r="J434" s="119"/>
      <c r="K434" s="345"/>
      <c r="L434" s="263"/>
      <c r="M434" s="346"/>
      <c r="N434" s="263"/>
      <c r="O434" s="277"/>
      <c r="P434" s="277"/>
      <c r="Q434" s="277"/>
    </row>
    <row r="435" spans="1:24" s="80" customFormat="1" ht="21" customHeight="1" x14ac:dyDescent="0.2">
      <c r="A435" s="88" t="s">
        <v>26</v>
      </c>
      <c r="B435" s="191"/>
      <c r="C435" s="191"/>
      <c r="D435" s="89">
        <f t="shared" si="71"/>
        <v>0</v>
      </c>
      <c r="E435" s="192"/>
      <c r="F435" s="171" t="str">
        <f t="shared" si="72"/>
        <v/>
      </c>
      <c r="G435" s="119"/>
      <c r="H435" s="119"/>
      <c r="I435" s="119"/>
      <c r="J435" s="119"/>
      <c r="K435" s="345"/>
      <c r="L435" s="263"/>
      <c r="M435" s="346"/>
      <c r="N435" s="263"/>
      <c r="O435" s="277"/>
      <c r="P435" s="277"/>
      <c r="Q435" s="277"/>
      <c r="R435" s="94"/>
    </row>
    <row r="436" spans="1:24" s="80" customFormat="1" ht="21" customHeight="1" x14ac:dyDescent="0.2">
      <c r="A436" s="88" t="s">
        <v>25</v>
      </c>
      <c r="B436" s="191"/>
      <c r="C436" s="191"/>
      <c r="D436" s="89">
        <f t="shared" si="71"/>
        <v>0</v>
      </c>
      <c r="E436" s="192"/>
      <c r="F436" s="171" t="str">
        <f t="shared" si="72"/>
        <v/>
      </c>
      <c r="G436" s="119"/>
      <c r="H436" s="119"/>
      <c r="I436" s="119"/>
      <c r="J436" s="119"/>
      <c r="K436" s="345"/>
      <c r="L436" s="263"/>
      <c r="M436" s="346"/>
      <c r="N436" s="263"/>
      <c r="O436" s="277"/>
      <c r="P436" s="277"/>
      <c r="Q436" s="277"/>
      <c r="R436" s="94"/>
    </row>
    <row r="437" spans="1:24" s="77" customFormat="1" ht="21" customHeight="1" x14ac:dyDescent="0.2">
      <c r="A437" s="88" t="s">
        <v>24</v>
      </c>
      <c r="B437" s="191"/>
      <c r="C437" s="191"/>
      <c r="D437" s="89">
        <f t="shared" si="71"/>
        <v>0</v>
      </c>
      <c r="E437" s="192"/>
      <c r="F437" s="171" t="str">
        <f t="shared" si="72"/>
        <v/>
      </c>
      <c r="G437" s="119"/>
      <c r="H437" s="119"/>
      <c r="I437" s="119"/>
      <c r="J437" s="119"/>
      <c r="K437" s="345"/>
      <c r="L437" s="263"/>
      <c r="M437" s="346"/>
      <c r="N437" s="263"/>
      <c r="O437" s="277"/>
      <c r="P437" s="277"/>
      <c r="Q437" s="277"/>
      <c r="S437" s="99"/>
      <c r="T437" s="99"/>
      <c r="U437" s="99"/>
    </row>
    <row r="438" spans="1:24" s="77" customFormat="1" ht="21" customHeight="1" x14ac:dyDescent="0.2">
      <c r="A438" s="88" t="s">
        <v>23</v>
      </c>
      <c r="B438" s="191"/>
      <c r="C438" s="191"/>
      <c r="D438" s="89">
        <f t="shared" si="71"/>
        <v>0</v>
      </c>
      <c r="E438" s="192"/>
      <c r="F438" s="171" t="str">
        <f t="shared" si="72"/>
        <v/>
      </c>
      <c r="G438" s="119"/>
      <c r="H438" s="119"/>
      <c r="I438" s="119"/>
      <c r="J438" s="119"/>
      <c r="K438" s="345"/>
      <c r="L438" s="263"/>
      <c r="M438" s="346"/>
      <c r="N438" s="263"/>
      <c r="O438" s="277"/>
      <c r="P438" s="277"/>
      <c r="Q438" s="277"/>
    </row>
    <row r="439" spans="1:24" s="76" customFormat="1" ht="21" customHeight="1" x14ac:dyDescent="0.2">
      <c r="A439" s="88" t="s">
        <v>22</v>
      </c>
      <c r="B439" s="191"/>
      <c r="C439" s="191"/>
      <c r="D439" s="89">
        <f t="shared" si="71"/>
        <v>0</v>
      </c>
      <c r="E439" s="192"/>
      <c r="F439" s="172" t="str">
        <f t="shared" si="72"/>
        <v/>
      </c>
      <c r="G439" s="120"/>
      <c r="H439" s="120"/>
      <c r="I439" s="120"/>
      <c r="J439" s="120"/>
      <c r="K439" s="345"/>
      <c r="L439" s="263"/>
      <c r="M439" s="346"/>
      <c r="N439" s="263"/>
      <c r="O439" s="277"/>
      <c r="P439" s="277"/>
      <c r="Q439" s="277"/>
      <c r="R439" s="70"/>
      <c r="S439" s="71"/>
      <c r="T439" s="71"/>
      <c r="U439" s="71"/>
      <c r="V439" s="71"/>
      <c r="W439" s="71"/>
      <c r="X439" s="71"/>
    </row>
    <row r="440" spans="1:24" s="80" customFormat="1" ht="20.25" customHeight="1" x14ac:dyDescent="0.2">
      <c r="A440" s="90" t="s">
        <v>58</v>
      </c>
      <c r="B440" s="91">
        <f>SUM(B428:B439)</f>
        <v>0</v>
      </c>
      <c r="C440" s="91">
        <f t="shared" ref="C440:D440" si="73">SUM(C428:C439)</f>
        <v>0</v>
      </c>
      <c r="D440" s="91">
        <f t="shared" si="73"/>
        <v>0</v>
      </c>
      <c r="E440" s="68">
        <f>SUM(E428:E439)</f>
        <v>0</v>
      </c>
      <c r="F440" s="68">
        <f t="shared" ref="F440" si="74">SUM(F428:F439)</f>
        <v>0</v>
      </c>
      <c r="G440" s="37" t="e">
        <f>IF(J440*E440&gt;D440,D440,J440*E440)</f>
        <v>#VALUE!</v>
      </c>
      <c r="H440" s="37"/>
      <c r="I440" s="91" t="e">
        <f>D440-G440</f>
        <v>#VALUE!</v>
      </c>
      <c r="J440" s="91" t="str">
        <f>IF(D440&gt;0,IF(D440&gt;COUNT(B428:B439)/12*100000*B424,COUNT(B428:B439)/12*100000*B424/F440,D440/F440),"")</f>
        <v/>
      </c>
      <c r="K440" s="115"/>
      <c r="L440" s="87"/>
      <c r="M440" s="87"/>
      <c r="N440" s="87"/>
      <c r="O440" s="265">
        <f>SUM(O428:O439)</f>
        <v>0</v>
      </c>
      <c r="P440" s="265">
        <f>SUM(P428:P439)</f>
        <v>0</v>
      </c>
      <c r="Q440" s="79"/>
      <c r="R440" s="94"/>
      <c r="S440" s="111"/>
    </row>
    <row r="441" spans="1:24" s="77" customFormat="1" x14ac:dyDescent="0.2">
      <c r="S441" s="99"/>
      <c r="T441" s="99"/>
      <c r="U441" s="99"/>
    </row>
    <row r="442" spans="1:24" s="77" customFormat="1" ht="16.5" customHeight="1" x14ac:dyDescent="0.2">
      <c r="A442" s="102" t="s">
        <v>121</v>
      </c>
      <c r="B442" s="103"/>
      <c r="C442" s="103"/>
      <c r="D442" s="103"/>
      <c r="E442" s="103"/>
      <c r="F442" s="103"/>
      <c r="G442" s="103"/>
      <c r="H442" s="103"/>
      <c r="I442" s="103"/>
      <c r="J442" s="103"/>
      <c r="K442" s="103"/>
      <c r="L442" s="99"/>
      <c r="M442" s="99"/>
      <c r="N442" s="99"/>
    </row>
    <row r="443" spans="1:24" s="76" customFormat="1" x14ac:dyDescent="0.2">
      <c r="A443" s="139" t="s">
        <v>19</v>
      </c>
      <c r="B443" s="140" t="str">
        <f>B$3</f>
        <v>Nom du bénéficiaire</v>
      </c>
      <c r="C443" s="139" t="str">
        <f>"DDP"&amp;B$6&amp;"_PERSO_"&amp;B422</f>
        <v>DDP1_PERSO_</v>
      </c>
      <c r="D443" s="141">
        <f>J$9</f>
        <v>0</v>
      </c>
      <c r="E443" s="142">
        <f>T423</f>
        <v>30</v>
      </c>
      <c r="F443" s="141">
        <f>J$9</f>
        <v>0</v>
      </c>
      <c r="G443" s="143" t="s">
        <v>101</v>
      </c>
      <c r="H443" s="143"/>
      <c r="I443" s="144">
        <f>D440</f>
        <v>0</v>
      </c>
      <c r="J443" s="144" t="e">
        <f>I440</f>
        <v>#VALUE!</v>
      </c>
      <c r="K443" s="75"/>
      <c r="L443" s="74"/>
      <c r="M443" s="82"/>
      <c r="N443" s="71"/>
      <c r="O443" s="70"/>
      <c r="P443" s="70"/>
      <c r="Q443" s="70"/>
      <c r="R443" s="71"/>
      <c r="S443" s="117"/>
      <c r="T443" s="117" t="e">
        <f>G440</f>
        <v>#VALUE!</v>
      </c>
      <c r="U443" s="71"/>
      <c r="V443" s="71"/>
      <c r="W443" s="71"/>
    </row>
    <row r="445" spans="1:24" s="80" customFormat="1" ht="40.5" customHeight="1" x14ac:dyDescent="0.2">
      <c r="A445" s="101" t="s">
        <v>86</v>
      </c>
      <c r="B445" s="347"/>
      <c r="C445" s="348"/>
      <c r="D445" s="349"/>
      <c r="E445" s="350" t="s">
        <v>87</v>
      </c>
      <c r="F445" s="351"/>
      <c r="G445" s="347"/>
      <c r="H445" s="348"/>
      <c r="I445" s="348"/>
      <c r="J445" s="349"/>
      <c r="K445" s="73"/>
      <c r="L445" s="77"/>
      <c r="M445" s="77"/>
      <c r="N445" s="77"/>
      <c r="O445" s="77"/>
      <c r="P445" s="77"/>
      <c r="Q445" s="77"/>
    </row>
    <row r="446" spans="1:24" s="80" customFormat="1" ht="40.5" customHeight="1" x14ac:dyDescent="0.2">
      <c r="A446" s="101" t="s">
        <v>104</v>
      </c>
      <c r="B446" s="279"/>
      <c r="C446" s="280"/>
      <c r="D446" s="281"/>
      <c r="E446" s="278" t="s">
        <v>88</v>
      </c>
      <c r="F446" s="69" t="s">
        <v>102</v>
      </c>
      <c r="G446" s="189"/>
      <c r="H446" s="136"/>
      <c r="I446" s="282" t="s">
        <v>103</v>
      </c>
      <c r="J446" s="190"/>
      <c r="K446" s="112"/>
      <c r="L446" s="77"/>
      <c r="M446" s="77"/>
      <c r="N446" s="77"/>
      <c r="O446" s="77"/>
      <c r="P446" s="77"/>
      <c r="Q446" s="77"/>
      <c r="S446" s="1">
        <f>MONTH(G446)</f>
        <v>1</v>
      </c>
      <c r="T446" s="123">
        <f>IF(S446=2,G446+27,IF(OR(S446=1,S446=3,S446=5,S446=7,S446=8,S446=10,S446=12),G446+30,G446+29))</f>
        <v>30</v>
      </c>
    </row>
    <row r="447" spans="1:24" s="80" customFormat="1" ht="40.5" customHeight="1" x14ac:dyDescent="0.2">
      <c r="A447" s="101" t="s">
        <v>96</v>
      </c>
      <c r="B447" s="352"/>
      <c r="C447" s="348"/>
      <c r="D447" s="349"/>
      <c r="E447" s="350" t="s">
        <v>97</v>
      </c>
      <c r="F447" s="351"/>
      <c r="G447" s="347"/>
      <c r="H447" s="348"/>
      <c r="I447" s="348"/>
      <c r="J447" s="349"/>
      <c r="K447" s="73"/>
      <c r="L447" s="77"/>
      <c r="M447" s="77"/>
      <c r="N447" s="77"/>
      <c r="O447" s="77"/>
      <c r="P447" s="77"/>
      <c r="Q447" s="77"/>
    </row>
    <row r="448" spans="1:24" s="80" customFormat="1" ht="20.25" customHeight="1" x14ac:dyDescent="0.2">
      <c r="A448" s="92"/>
      <c r="B448" s="92"/>
      <c r="C448" s="92"/>
      <c r="D448" s="93"/>
      <c r="E448" s="85"/>
      <c r="F448" s="85"/>
      <c r="G448" s="85"/>
      <c r="H448" s="85"/>
      <c r="I448" s="85"/>
      <c r="J448" s="85"/>
      <c r="K448" s="85"/>
      <c r="L448" s="77"/>
      <c r="M448" s="77"/>
      <c r="N448" s="77"/>
      <c r="O448" s="77"/>
      <c r="P448" s="77"/>
      <c r="Q448" s="77"/>
    </row>
    <row r="449" spans="1:24" s="80" customFormat="1" ht="39.75" customHeight="1" x14ac:dyDescent="0.2">
      <c r="A449" s="81"/>
      <c r="B449" s="341" t="s">
        <v>60</v>
      </c>
      <c r="C449" s="342"/>
      <c r="D449" s="343"/>
      <c r="E449" s="341" t="s">
        <v>61</v>
      </c>
      <c r="F449" s="343"/>
      <c r="G449" s="341" t="s">
        <v>66</v>
      </c>
      <c r="H449" s="342"/>
      <c r="I449" s="342"/>
      <c r="J449" s="342"/>
      <c r="K449" s="114"/>
      <c r="L449" s="344" t="s">
        <v>95</v>
      </c>
      <c r="M449" s="344"/>
      <c r="N449" s="344"/>
      <c r="O449" s="344"/>
      <c r="P449" s="344"/>
      <c r="Q449" s="344"/>
    </row>
    <row r="450" spans="1:24" s="86" customFormat="1" ht="38.25" x14ac:dyDescent="0.2">
      <c r="A450" s="95" t="s">
        <v>118</v>
      </c>
      <c r="B450" s="95" t="s">
        <v>117</v>
      </c>
      <c r="C450" s="95" t="s">
        <v>119</v>
      </c>
      <c r="D450" s="95" t="s">
        <v>166</v>
      </c>
      <c r="E450" s="95" t="s">
        <v>115</v>
      </c>
      <c r="F450" s="116" t="s">
        <v>116</v>
      </c>
      <c r="G450" s="116" t="s">
        <v>57</v>
      </c>
      <c r="H450" s="116"/>
      <c r="I450" s="116" t="s">
        <v>100</v>
      </c>
      <c r="J450" s="116" t="s">
        <v>111</v>
      </c>
      <c r="K450" s="114"/>
      <c r="L450" s="266" t="s">
        <v>62</v>
      </c>
      <c r="M450" s="266" t="s">
        <v>63</v>
      </c>
      <c r="N450" s="266" t="s">
        <v>64</v>
      </c>
      <c r="O450" s="266" t="s">
        <v>38</v>
      </c>
      <c r="P450" s="266" t="s">
        <v>59</v>
      </c>
      <c r="Q450" s="266" t="s">
        <v>14</v>
      </c>
    </row>
    <row r="451" spans="1:24" s="80" customFormat="1" ht="21" customHeight="1" x14ac:dyDescent="0.2">
      <c r="A451" s="88" t="s">
        <v>33</v>
      </c>
      <c r="B451" s="191"/>
      <c r="C451" s="191"/>
      <c r="D451" s="89">
        <f>B451+C451</f>
        <v>0</v>
      </c>
      <c r="E451" s="192"/>
      <c r="F451" s="170" t="str">
        <f>IF($G$447="","",IF(D451=0,"",$G$447/12*$B$447))</f>
        <v/>
      </c>
      <c r="G451" s="119"/>
      <c r="H451" s="119"/>
      <c r="I451" s="119"/>
      <c r="J451" s="119"/>
      <c r="K451" s="345"/>
      <c r="L451" s="263"/>
      <c r="M451" s="346"/>
      <c r="N451" s="263"/>
      <c r="O451" s="277"/>
      <c r="P451" s="277"/>
      <c r="Q451" s="277"/>
    </row>
    <row r="452" spans="1:24" s="80" customFormat="1" ht="21" customHeight="1" x14ac:dyDescent="0.2">
      <c r="A452" s="88" t="s">
        <v>32</v>
      </c>
      <c r="B452" s="191"/>
      <c r="C452" s="191"/>
      <c r="D452" s="89">
        <f t="shared" ref="D452:D462" si="75">B452+C452</f>
        <v>0</v>
      </c>
      <c r="E452" s="192"/>
      <c r="F452" s="171" t="str">
        <f t="shared" ref="F452:F462" si="76">IF($G$447="","",IF(D452=0,"",$G$447/12*$B$447))</f>
        <v/>
      </c>
      <c r="G452" s="119"/>
      <c r="H452" s="119"/>
      <c r="I452" s="119"/>
      <c r="J452" s="119"/>
      <c r="K452" s="345"/>
      <c r="L452" s="263"/>
      <c r="M452" s="346"/>
      <c r="N452" s="263"/>
      <c r="O452" s="277"/>
      <c r="P452" s="277"/>
      <c r="Q452" s="277"/>
    </row>
    <row r="453" spans="1:24" s="80" customFormat="1" ht="21" customHeight="1" x14ac:dyDescent="0.2">
      <c r="A453" s="88" t="s">
        <v>31</v>
      </c>
      <c r="B453" s="191"/>
      <c r="C453" s="191"/>
      <c r="D453" s="89">
        <f t="shared" si="75"/>
        <v>0</v>
      </c>
      <c r="E453" s="192"/>
      <c r="F453" s="171" t="str">
        <f t="shared" si="76"/>
        <v/>
      </c>
      <c r="G453" s="119"/>
      <c r="H453" s="119"/>
      <c r="I453" s="119"/>
      <c r="J453" s="119"/>
      <c r="K453" s="345"/>
      <c r="L453" s="263"/>
      <c r="M453" s="346"/>
      <c r="N453" s="263"/>
      <c r="O453" s="277"/>
      <c r="P453" s="277"/>
      <c r="Q453" s="277"/>
    </row>
    <row r="454" spans="1:24" s="80" customFormat="1" ht="21" customHeight="1" x14ac:dyDescent="0.2">
      <c r="A454" s="88" t="s">
        <v>30</v>
      </c>
      <c r="B454" s="191"/>
      <c r="C454" s="191"/>
      <c r="D454" s="89">
        <f t="shared" si="75"/>
        <v>0</v>
      </c>
      <c r="E454" s="192"/>
      <c r="F454" s="171" t="str">
        <f t="shared" si="76"/>
        <v/>
      </c>
      <c r="G454" s="119"/>
      <c r="H454" s="119"/>
      <c r="I454" s="119"/>
      <c r="J454" s="119"/>
      <c r="K454" s="345"/>
      <c r="L454" s="263"/>
      <c r="M454" s="346"/>
      <c r="N454" s="263"/>
      <c r="O454" s="277"/>
      <c r="P454" s="277"/>
      <c r="Q454" s="277"/>
    </row>
    <row r="455" spans="1:24" s="80" customFormat="1" ht="21" customHeight="1" x14ac:dyDescent="0.2">
      <c r="A455" s="88" t="s">
        <v>29</v>
      </c>
      <c r="B455" s="191"/>
      <c r="C455" s="191"/>
      <c r="D455" s="89">
        <f t="shared" si="75"/>
        <v>0</v>
      </c>
      <c r="E455" s="192"/>
      <c r="F455" s="171" t="str">
        <f t="shared" si="76"/>
        <v/>
      </c>
      <c r="G455" s="119"/>
      <c r="H455" s="119"/>
      <c r="I455" s="119"/>
      <c r="J455" s="119"/>
      <c r="K455" s="345"/>
      <c r="L455" s="263"/>
      <c r="M455" s="346"/>
      <c r="N455" s="263"/>
      <c r="O455" s="277"/>
      <c r="P455" s="277"/>
      <c r="Q455" s="277"/>
    </row>
    <row r="456" spans="1:24" s="80" customFormat="1" ht="21" customHeight="1" x14ac:dyDescent="0.2">
      <c r="A456" s="88" t="s">
        <v>28</v>
      </c>
      <c r="B456" s="191"/>
      <c r="C456" s="191"/>
      <c r="D456" s="89">
        <f t="shared" si="75"/>
        <v>0</v>
      </c>
      <c r="E456" s="192"/>
      <c r="F456" s="171" t="str">
        <f t="shared" si="76"/>
        <v/>
      </c>
      <c r="G456" s="119"/>
      <c r="H456" s="119"/>
      <c r="I456" s="119"/>
      <c r="J456" s="119"/>
      <c r="K456" s="345"/>
      <c r="L456" s="263"/>
      <c r="M456" s="346"/>
      <c r="N456" s="263"/>
      <c r="O456" s="277"/>
      <c r="P456" s="277"/>
      <c r="Q456" s="277"/>
    </row>
    <row r="457" spans="1:24" s="80" customFormat="1" ht="21" customHeight="1" x14ac:dyDescent="0.2">
      <c r="A457" s="88" t="s">
        <v>27</v>
      </c>
      <c r="B457" s="191"/>
      <c r="C457" s="191"/>
      <c r="D457" s="89">
        <f t="shared" si="75"/>
        <v>0</v>
      </c>
      <c r="E457" s="192"/>
      <c r="F457" s="171" t="str">
        <f t="shared" si="76"/>
        <v/>
      </c>
      <c r="G457" s="119"/>
      <c r="H457" s="119"/>
      <c r="I457" s="119"/>
      <c r="J457" s="119"/>
      <c r="K457" s="345"/>
      <c r="L457" s="263"/>
      <c r="M457" s="346"/>
      <c r="N457" s="263"/>
      <c r="O457" s="277"/>
      <c r="P457" s="277"/>
      <c r="Q457" s="277"/>
    </row>
    <row r="458" spans="1:24" s="80" customFormat="1" ht="21" customHeight="1" x14ac:dyDescent="0.2">
      <c r="A458" s="88" t="s">
        <v>26</v>
      </c>
      <c r="B458" s="191"/>
      <c r="C458" s="191"/>
      <c r="D458" s="89">
        <f t="shared" si="75"/>
        <v>0</v>
      </c>
      <c r="E458" s="192"/>
      <c r="F458" s="171" t="str">
        <f t="shared" si="76"/>
        <v/>
      </c>
      <c r="G458" s="119"/>
      <c r="H458" s="119"/>
      <c r="I458" s="119"/>
      <c r="J458" s="119"/>
      <c r="K458" s="345"/>
      <c r="L458" s="263"/>
      <c r="M458" s="346"/>
      <c r="N458" s="263"/>
      <c r="O458" s="277"/>
      <c r="P458" s="277"/>
      <c r="Q458" s="277"/>
      <c r="R458" s="94"/>
    </row>
    <row r="459" spans="1:24" s="80" customFormat="1" ht="21" customHeight="1" x14ac:dyDescent="0.2">
      <c r="A459" s="88" t="s">
        <v>25</v>
      </c>
      <c r="B459" s="191"/>
      <c r="C459" s="191"/>
      <c r="D459" s="89">
        <f t="shared" si="75"/>
        <v>0</v>
      </c>
      <c r="E459" s="192"/>
      <c r="F459" s="171" t="str">
        <f t="shared" si="76"/>
        <v/>
      </c>
      <c r="G459" s="119"/>
      <c r="H459" s="119"/>
      <c r="I459" s="119"/>
      <c r="J459" s="119"/>
      <c r="K459" s="345"/>
      <c r="L459" s="263"/>
      <c r="M459" s="346"/>
      <c r="N459" s="263"/>
      <c r="O459" s="277"/>
      <c r="P459" s="277"/>
      <c r="Q459" s="277"/>
      <c r="R459" s="94"/>
    </row>
    <row r="460" spans="1:24" s="77" customFormat="1" ht="21" customHeight="1" x14ac:dyDescent="0.2">
      <c r="A460" s="88" t="s">
        <v>24</v>
      </c>
      <c r="B460" s="191"/>
      <c r="C460" s="191"/>
      <c r="D460" s="89">
        <f t="shared" si="75"/>
        <v>0</v>
      </c>
      <c r="E460" s="192"/>
      <c r="F460" s="171" t="str">
        <f t="shared" si="76"/>
        <v/>
      </c>
      <c r="G460" s="119"/>
      <c r="H460" s="119"/>
      <c r="I460" s="119"/>
      <c r="J460" s="119"/>
      <c r="K460" s="345"/>
      <c r="L460" s="263"/>
      <c r="M460" s="346"/>
      <c r="N460" s="263"/>
      <c r="O460" s="277"/>
      <c r="P460" s="277"/>
      <c r="Q460" s="277"/>
      <c r="S460" s="99"/>
      <c r="T460" s="99"/>
      <c r="U460" s="99"/>
    </row>
    <row r="461" spans="1:24" s="77" customFormat="1" ht="21" customHeight="1" x14ac:dyDescent="0.2">
      <c r="A461" s="88" t="s">
        <v>23</v>
      </c>
      <c r="B461" s="191"/>
      <c r="C461" s="191"/>
      <c r="D461" s="89">
        <f t="shared" si="75"/>
        <v>0</v>
      </c>
      <c r="E461" s="192"/>
      <c r="F461" s="171" t="str">
        <f t="shared" si="76"/>
        <v/>
      </c>
      <c r="G461" s="119"/>
      <c r="H461" s="119"/>
      <c r="I461" s="119"/>
      <c r="J461" s="119"/>
      <c r="K461" s="345"/>
      <c r="L461" s="263"/>
      <c r="M461" s="346"/>
      <c r="N461" s="263"/>
      <c r="O461" s="277"/>
      <c r="P461" s="277"/>
      <c r="Q461" s="277"/>
    </row>
    <row r="462" spans="1:24" s="76" customFormat="1" ht="21" customHeight="1" x14ac:dyDescent="0.2">
      <c r="A462" s="88" t="s">
        <v>22</v>
      </c>
      <c r="B462" s="191"/>
      <c r="C462" s="191"/>
      <c r="D462" s="89">
        <f t="shared" si="75"/>
        <v>0</v>
      </c>
      <c r="E462" s="192"/>
      <c r="F462" s="172" t="str">
        <f t="shared" si="76"/>
        <v/>
      </c>
      <c r="G462" s="120"/>
      <c r="H462" s="120"/>
      <c r="I462" s="120"/>
      <c r="J462" s="120"/>
      <c r="K462" s="345"/>
      <c r="L462" s="263"/>
      <c r="M462" s="346"/>
      <c r="N462" s="263"/>
      <c r="O462" s="277"/>
      <c r="P462" s="277"/>
      <c r="Q462" s="277"/>
      <c r="R462" s="70"/>
      <c r="S462" s="71"/>
      <c r="T462" s="71"/>
      <c r="U462" s="71"/>
      <c r="V462" s="71"/>
      <c r="W462" s="71"/>
      <c r="X462" s="71"/>
    </row>
    <row r="463" spans="1:24" s="80" customFormat="1" ht="20.25" customHeight="1" x14ac:dyDescent="0.2">
      <c r="A463" s="90" t="s">
        <v>58</v>
      </c>
      <c r="B463" s="91">
        <f>SUM(B451:B462)</f>
        <v>0</v>
      </c>
      <c r="C463" s="91">
        <f t="shared" ref="C463:D463" si="77">SUM(C451:C462)</f>
        <v>0</v>
      </c>
      <c r="D463" s="91">
        <f t="shared" si="77"/>
        <v>0</v>
      </c>
      <c r="E463" s="68">
        <f>SUM(E451:E462)</f>
        <v>0</v>
      </c>
      <c r="F463" s="68">
        <f t="shared" ref="F463" si="78">SUM(F451:F462)</f>
        <v>0</v>
      </c>
      <c r="G463" s="37" t="e">
        <f>IF(J463*E463&gt;D463,D463,J463*E463)</f>
        <v>#VALUE!</v>
      </c>
      <c r="H463" s="37"/>
      <c r="I463" s="91" t="e">
        <f>D463-G463</f>
        <v>#VALUE!</v>
      </c>
      <c r="J463" s="91" t="str">
        <f>IF(D463&gt;0,IF(D463&gt;COUNT(B451:B462)/12*100000*B447,COUNT(B451:B462)/12*100000*B447/F463,D463/F463),"")</f>
        <v/>
      </c>
      <c r="K463" s="115"/>
      <c r="L463" s="87"/>
      <c r="M463" s="87"/>
      <c r="N463" s="87"/>
      <c r="O463" s="265">
        <f>SUM(O451:O462)</f>
        <v>0</v>
      </c>
      <c r="P463" s="265">
        <f>SUM(P451:P462)</f>
        <v>0</v>
      </c>
      <c r="Q463" s="79"/>
      <c r="R463" s="94"/>
      <c r="S463" s="111"/>
    </row>
    <row r="464" spans="1:24" s="77" customFormat="1" x14ac:dyDescent="0.2">
      <c r="S464" s="99"/>
      <c r="T464" s="99"/>
      <c r="U464" s="99"/>
    </row>
    <row r="465" spans="1:23" s="77" customFormat="1" ht="16.5" customHeight="1" x14ac:dyDescent="0.2">
      <c r="A465" s="102" t="s">
        <v>121</v>
      </c>
      <c r="B465" s="103"/>
      <c r="C465" s="103"/>
      <c r="D465" s="103"/>
      <c r="E465" s="103"/>
      <c r="F465" s="103"/>
      <c r="G465" s="103"/>
      <c r="H465" s="103"/>
      <c r="I465" s="103"/>
      <c r="J465" s="103"/>
      <c r="K465" s="103"/>
      <c r="L465" s="99"/>
      <c r="M465" s="99"/>
      <c r="N465" s="99"/>
    </row>
    <row r="466" spans="1:23" s="76" customFormat="1" x14ac:dyDescent="0.2">
      <c r="A466" s="139" t="s">
        <v>19</v>
      </c>
      <c r="B466" s="140" t="str">
        <f>B$3</f>
        <v>Nom du bénéficiaire</v>
      </c>
      <c r="C466" s="139" t="str">
        <f>"DDP"&amp;B$6&amp;"_PERSO_"&amp;B445</f>
        <v>DDP1_PERSO_</v>
      </c>
      <c r="D466" s="141">
        <f>J$9</f>
        <v>0</v>
      </c>
      <c r="E466" s="142">
        <f>T446</f>
        <v>30</v>
      </c>
      <c r="F466" s="141">
        <f>J$9</f>
        <v>0</v>
      </c>
      <c r="G466" s="143" t="s">
        <v>101</v>
      </c>
      <c r="H466" s="143"/>
      <c r="I466" s="144">
        <f>D463</f>
        <v>0</v>
      </c>
      <c r="J466" s="144" t="e">
        <f>I463</f>
        <v>#VALUE!</v>
      </c>
      <c r="K466" s="75"/>
      <c r="L466" s="74"/>
      <c r="M466" s="82"/>
      <c r="N466" s="71"/>
      <c r="O466" s="70"/>
      <c r="P466" s="70"/>
      <c r="Q466" s="70"/>
      <c r="R466" s="71"/>
      <c r="S466" s="117"/>
      <c r="T466" s="117" t="e">
        <f>G463</f>
        <v>#VALUE!</v>
      </c>
      <c r="U466" s="71"/>
      <c r="V466" s="71"/>
      <c r="W466" s="71"/>
    </row>
  </sheetData>
  <mergeCells count="245">
    <mergeCell ref="B127:D127"/>
    <mergeCell ref="E127:F127"/>
    <mergeCell ref="G127:J127"/>
    <mergeCell ref="K129:K140"/>
    <mergeCell ref="L12:Q12"/>
    <mergeCell ref="M14:M25"/>
    <mergeCell ref="G12:J12"/>
    <mergeCell ref="K14:K25"/>
    <mergeCell ref="B125:D125"/>
    <mergeCell ref="E125:F125"/>
    <mergeCell ref="G125:J125"/>
    <mergeCell ref="G31:J31"/>
    <mergeCell ref="B33:D33"/>
    <mergeCell ref="E33:F33"/>
    <mergeCell ref="G33:J33"/>
    <mergeCell ref="E12:F12"/>
    <mergeCell ref="L35:Q35"/>
    <mergeCell ref="M37:M48"/>
    <mergeCell ref="K37:K48"/>
    <mergeCell ref="G8:J8"/>
    <mergeCell ref="E8:F8"/>
    <mergeCell ref="B8:D8"/>
    <mergeCell ref="B10:D10"/>
    <mergeCell ref="E10:F10"/>
    <mergeCell ref="G10:J10"/>
    <mergeCell ref="B9:D9"/>
    <mergeCell ref="E58:F58"/>
    <mergeCell ref="G58:J58"/>
    <mergeCell ref="K60:K71"/>
    <mergeCell ref="G54:J54"/>
    <mergeCell ref="B56:D56"/>
    <mergeCell ref="E56:F56"/>
    <mergeCell ref="G56:J56"/>
    <mergeCell ref="E35:F35"/>
    <mergeCell ref="G35:J35"/>
    <mergeCell ref="K83:K94"/>
    <mergeCell ref="M83:M94"/>
    <mergeCell ref="E77:F77"/>
    <mergeCell ref="G77:J77"/>
    <mergeCell ref="E79:F79"/>
    <mergeCell ref="G79:J79"/>
    <mergeCell ref="E81:F81"/>
    <mergeCell ref="G81:J81"/>
    <mergeCell ref="L81:Q81"/>
    <mergeCell ref="K106:K117"/>
    <mergeCell ref="M106:M117"/>
    <mergeCell ref="E100:F100"/>
    <mergeCell ref="G100:J100"/>
    <mergeCell ref="E102:F102"/>
    <mergeCell ref="G102:J102"/>
    <mergeCell ref="E104:F104"/>
    <mergeCell ref="G104:J104"/>
    <mergeCell ref="L104:Q104"/>
    <mergeCell ref="L127:Q127"/>
    <mergeCell ref="M129:M140"/>
    <mergeCell ref="L58:Q58"/>
    <mergeCell ref="M60:M71"/>
    <mergeCell ref="B3:C3"/>
    <mergeCell ref="B4:C4"/>
    <mergeCell ref="B5:C5"/>
    <mergeCell ref="B6:C6"/>
    <mergeCell ref="E123:F123"/>
    <mergeCell ref="E54:F54"/>
    <mergeCell ref="E31:F31"/>
    <mergeCell ref="G123:J123"/>
    <mergeCell ref="B12:D12"/>
    <mergeCell ref="B77:D77"/>
    <mergeCell ref="B100:D100"/>
    <mergeCell ref="B123:D123"/>
    <mergeCell ref="B35:D35"/>
    <mergeCell ref="B54:D54"/>
    <mergeCell ref="B31:D31"/>
    <mergeCell ref="B79:D79"/>
    <mergeCell ref="B81:D81"/>
    <mergeCell ref="B58:D58"/>
    <mergeCell ref="B102:D102"/>
    <mergeCell ref="B104:D104"/>
    <mergeCell ref="B150:D150"/>
    <mergeCell ref="E150:F150"/>
    <mergeCell ref="G150:J150"/>
    <mergeCell ref="L150:Q150"/>
    <mergeCell ref="K152:K163"/>
    <mergeCell ref="M152:M163"/>
    <mergeCell ref="B146:D146"/>
    <mergeCell ref="E146:F146"/>
    <mergeCell ref="G146:J146"/>
    <mergeCell ref="B148:D148"/>
    <mergeCell ref="E148:F148"/>
    <mergeCell ref="G148:J148"/>
    <mergeCell ref="B173:D173"/>
    <mergeCell ref="E173:F173"/>
    <mergeCell ref="G173:J173"/>
    <mergeCell ref="L173:Q173"/>
    <mergeCell ref="K175:K186"/>
    <mergeCell ref="M175:M186"/>
    <mergeCell ref="B169:D169"/>
    <mergeCell ref="E169:F169"/>
    <mergeCell ref="G169:J169"/>
    <mergeCell ref="B171:D171"/>
    <mergeCell ref="E171:F171"/>
    <mergeCell ref="G171:J171"/>
    <mergeCell ref="B196:D196"/>
    <mergeCell ref="E196:F196"/>
    <mergeCell ref="G196:J196"/>
    <mergeCell ref="L196:Q196"/>
    <mergeCell ref="K198:K209"/>
    <mergeCell ref="M198:M209"/>
    <mergeCell ref="B192:D192"/>
    <mergeCell ref="E192:F192"/>
    <mergeCell ref="G192:J192"/>
    <mergeCell ref="B194:D194"/>
    <mergeCell ref="E194:F194"/>
    <mergeCell ref="G194:J194"/>
    <mergeCell ref="B219:D219"/>
    <mergeCell ref="E219:F219"/>
    <mergeCell ref="G219:J219"/>
    <mergeCell ref="L219:Q219"/>
    <mergeCell ref="K221:K232"/>
    <mergeCell ref="M221:M232"/>
    <mergeCell ref="B215:D215"/>
    <mergeCell ref="E215:F215"/>
    <mergeCell ref="G215:J215"/>
    <mergeCell ref="B217:D217"/>
    <mergeCell ref="E217:F217"/>
    <mergeCell ref="G217:J217"/>
    <mergeCell ref="B242:D242"/>
    <mergeCell ref="E242:F242"/>
    <mergeCell ref="G242:J242"/>
    <mergeCell ref="L242:Q242"/>
    <mergeCell ref="K244:K255"/>
    <mergeCell ref="M244:M255"/>
    <mergeCell ref="B238:D238"/>
    <mergeCell ref="E238:F238"/>
    <mergeCell ref="G238:J238"/>
    <mergeCell ref="B240:D240"/>
    <mergeCell ref="E240:F240"/>
    <mergeCell ref="G240:J240"/>
    <mergeCell ref="B265:D265"/>
    <mergeCell ref="E265:F265"/>
    <mergeCell ref="G265:J265"/>
    <mergeCell ref="L265:Q265"/>
    <mergeCell ref="K267:K278"/>
    <mergeCell ref="M267:M278"/>
    <mergeCell ref="B261:D261"/>
    <mergeCell ref="E261:F261"/>
    <mergeCell ref="G261:J261"/>
    <mergeCell ref="B263:D263"/>
    <mergeCell ref="E263:F263"/>
    <mergeCell ref="G263:J263"/>
    <mergeCell ref="B288:D288"/>
    <mergeCell ref="E288:F288"/>
    <mergeCell ref="G288:J288"/>
    <mergeCell ref="L288:Q288"/>
    <mergeCell ref="K290:K301"/>
    <mergeCell ref="M290:M301"/>
    <mergeCell ref="B284:D284"/>
    <mergeCell ref="E284:F284"/>
    <mergeCell ref="G284:J284"/>
    <mergeCell ref="B286:D286"/>
    <mergeCell ref="E286:F286"/>
    <mergeCell ref="G286:J286"/>
    <mergeCell ref="B311:D311"/>
    <mergeCell ref="E311:F311"/>
    <mergeCell ref="G311:J311"/>
    <mergeCell ref="L311:Q311"/>
    <mergeCell ref="K313:K324"/>
    <mergeCell ref="M313:M324"/>
    <mergeCell ref="B307:D307"/>
    <mergeCell ref="E307:F307"/>
    <mergeCell ref="G307:J307"/>
    <mergeCell ref="B309:D309"/>
    <mergeCell ref="E309:F309"/>
    <mergeCell ref="G309:J309"/>
    <mergeCell ref="B334:D334"/>
    <mergeCell ref="E334:F334"/>
    <mergeCell ref="G334:J334"/>
    <mergeCell ref="L334:Q334"/>
    <mergeCell ref="K336:K347"/>
    <mergeCell ref="M336:M347"/>
    <mergeCell ref="B330:D330"/>
    <mergeCell ref="E330:F330"/>
    <mergeCell ref="G330:J330"/>
    <mergeCell ref="B332:D332"/>
    <mergeCell ref="E332:F332"/>
    <mergeCell ref="G332:J332"/>
    <mergeCell ref="B357:D357"/>
    <mergeCell ref="E357:F357"/>
    <mergeCell ref="G357:J357"/>
    <mergeCell ref="L357:Q357"/>
    <mergeCell ref="K359:K370"/>
    <mergeCell ref="M359:M370"/>
    <mergeCell ref="B353:D353"/>
    <mergeCell ref="E353:F353"/>
    <mergeCell ref="G353:J353"/>
    <mergeCell ref="B355:D355"/>
    <mergeCell ref="E355:F355"/>
    <mergeCell ref="G355:J355"/>
    <mergeCell ref="B380:D380"/>
    <mergeCell ref="E380:F380"/>
    <mergeCell ref="G380:J380"/>
    <mergeCell ref="L380:Q380"/>
    <mergeCell ref="K382:K393"/>
    <mergeCell ref="M382:M393"/>
    <mergeCell ref="B376:D376"/>
    <mergeCell ref="E376:F376"/>
    <mergeCell ref="G376:J376"/>
    <mergeCell ref="B378:D378"/>
    <mergeCell ref="E378:F378"/>
    <mergeCell ref="G378:J378"/>
    <mergeCell ref="B403:D403"/>
    <mergeCell ref="E403:F403"/>
    <mergeCell ref="G403:J403"/>
    <mergeCell ref="L403:Q403"/>
    <mergeCell ref="K405:K416"/>
    <mergeCell ref="M405:M416"/>
    <mergeCell ref="B399:D399"/>
    <mergeCell ref="E399:F399"/>
    <mergeCell ref="G399:J399"/>
    <mergeCell ref="B401:D401"/>
    <mergeCell ref="E401:F401"/>
    <mergeCell ref="G401:J401"/>
    <mergeCell ref="B426:D426"/>
    <mergeCell ref="E426:F426"/>
    <mergeCell ref="G426:J426"/>
    <mergeCell ref="L426:Q426"/>
    <mergeCell ref="K428:K439"/>
    <mergeCell ref="M428:M439"/>
    <mergeCell ref="B422:D422"/>
    <mergeCell ref="E422:F422"/>
    <mergeCell ref="G422:J422"/>
    <mergeCell ref="B424:D424"/>
    <mergeCell ref="E424:F424"/>
    <mergeCell ref="G424:J424"/>
    <mergeCell ref="B449:D449"/>
    <mergeCell ref="E449:F449"/>
    <mergeCell ref="G449:J449"/>
    <mergeCell ref="L449:Q449"/>
    <mergeCell ref="K451:K462"/>
    <mergeCell ref="M451:M462"/>
    <mergeCell ref="B445:D445"/>
    <mergeCell ref="E445:F445"/>
    <mergeCell ref="G445:J445"/>
    <mergeCell ref="B447:D447"/>
    <mergeCell ref="E447:F447"/>
    <mergeCell ref="G447:J447"/>
  </mergeCells>
  <dataValidations count="3">
    <dataValidation type="list" allowBlank="1" showInputMessage="1" showErrorMessage="1" sqref="L14:N14 L37:N37 L83:N83 L106:N106 L129:N129 L60:N60 L152:N152 L175:N175 L198:N198 L221:N221 L244:N244 L267:N267 L290:N290 L313:N313 L336:N336 L359:N359 L382:N382 L405:N405 L428:N428 L451:N451" xr:uid="{00000000-0002-0000-0200-000000000000}">
      <formula1>"conforme,non conforme"</formula1>
    </dataValidation>
    <dataValidation type="list" allowBlank="1" showInputMessage="1" showErrorMessage="1" sqref="B125:D125 B33:D33 B56:D56 B79:D79 B102:D102 B148:D148 B171:D171 B194:D194 B217:D217 B240:D240 B263:D263 B286:D286 B309:D309 B332:D332 B355:D355 B378:D378 B401:D401 B424:D424 B447:D447" xr:uid="{00000000-0002-0000-0200-000001000000}">
      <formula1>"100%,90%,80%,70%,60%,50%,"</formula1>
    </dataValidation>
    <dataValidation type="list" allowBlank="1" showInputMessage="1" showErrorMessage="1" promptTitle="Message" prompt="Sélectionner une quotité dans la liste de valeurs à droite dans la cellule" sqref="B10:D10" xr:uid="{00000000-0002-0000-0200-000002000000}">
      <formula1>"100%,90%,80%,70%,60%,50%,"</formula1>
    </dataValidation>
  </dataValidations>
  <pageMargins left="0.70866141732283472" right="0.70866141732283472" top="0.27" bottom="0.19685039370078741" header="0.23622047244094491" footer="0.19685039370078741"/>
  <pageSetup paperSize="9" scale="73" fitToHeight="0" orientation="landscape" r:id="rId1"/>
  <headerFooter>
    <oddFooter>&amp;Rpage &amp;P</oddFooter>
  </headerFooter>
  <rowBreaks count="19" manualBreakCount="19">
    <brk id="30" max="16383" man="1"/>
    <brk id="53" max="10" man="1"/>
    <brk id="76" max="10" man="1"/>
    <brk id="99" max="10" man="1"/>
    <brk id="122" max="10" man="1"/>
    <brk id="145" max="10" man="1"/>
    <brk id="168" max="10" man="1"/>
    <brk id="191" max="10" man="1"/>
    <brk id="214" max="10" man="1"/>
    <brk id="237" max="10" man="1"/>
    <brk id="260" max="10" man="1"/>
    <brk id="283" max="10" man="1"/>
    <brk id="306" max="10" man="1"/>
    <brk id="329" max="10" man="1"/>
    <brk id="352" max="10" man="1"/>
    <brk id="375" max="10" man="1"/>
    <brk id="398" max="10" man="1"/>
    <brk id="421" max="10" man="1"/>
    <brk id="444"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A140"/>
  <sheetViews>
    <sheetView view="pageBreakPreview" zoomScale="82" zoomScaleNormal="85" zoomScaleSheetLayoutView="82" workbookViewId="0">
      <pane ySplit="6" topLeftCell="A7" activePane="bottomLeft" state="frozenSplit"/>
      <selection pane="bottomLeft" activeCell="B8" sqref="B8:D8"/>
    </sheetView>
  </sheetViews>
  <sheetFormatPr baseColWidth="10" defaultColWidth="11" defaultRowHeight="14.25" x14ac:dyDescent="0.2"/>
  <cols>
    <col min="1" max="1" width="20" style="17" customWidth="1"/>
    <col min="2" max="2" width="18" style="17" customWidth="1"/>
    <col min="3" max="3" width="33.75" style="17" customWidth="1"/>
    <col min="4" max="4" width="19.5" style="17" customWidth="1"/>
    <col min="5" max="5" width="14.25" style="17" customWidth="1"/>
    <col min="6" max="6" width="12.75" style="17" customWidth="1"/>
    <col min="7" max="7" width="29.625" style="17" customWidth="1"/>
    <col min="8" max="8" width="14.75" style="17" customWidth="1"/>
    <col min="9" max="9" width="17.875" style="17" customWidth="1"/>
    <col min="10" max="10" width="15.625" style="17" customWidth="1"/>
    <col min="11" max="11" width="11.5" customWidth="1"/>
    <col min="12" max="12" width="15.625" style="17" customWidth="1"/>
    <col min="13" max="13" width="14.625" style="17" customWidth="1"/>
    <col min="14" max="14" width="14.25" style="17" customWidth="1"/>
    <col min="15" max="15" width="15.875" style="17" customWidth="1"/>
    <col min="16" max="16" width="12.75" style="17" customWidth="1"/>
    <col min="17" max="17" width="28.875" style="17" customWidth="1"/>
    <col min="18" max="19" width="13.375" style="17" customWidth="1"/>
    <col min="20" max="20" width="19.5" style="17" customWidth="1"/>
    <col min="21" max="24" width="11" style="17" customWidth="1"/>
    <col min="25" max="16384" width="11" style="17"/>
  </cols>
  <sheetData>
    <row r="1" spans="1:20" s="15" customFormat="1" ht="51.75" customHeight="1" x14ac:dyDescent="0.2">
      <c r="A1" s="16" t="s">
        <v>99</v>
      </c>
      <c r="K1"/>
    </row>
    <row r="2" spans="1:20" s="15" customFormat="1" ht="31.5" customHeight="1" x14ac:dyDescent="0.2">
      <c r="A2" s="16"/>
      <c r="B2" s="1"/>
      <c r="K2"/>
    </row>
    <row r="3" spans="1:20" s="28" customFormat="1" ht="20.25" customHeight="1" x14ac:dyDescent="0.2">
      <c r="A3" s="125" t="s">
        <v>21</v>
      </c>
      <c r="B3" s="353" t="str">
        <f>Dépenses!B4</f>
        <v>Nom du bénéficiaire</v>
      </c>
      <c r="C3" s="354"/>
      <c r="D3" s="29"/>
      <c r="K3"/>
    </row>
    <row r="4" spans="1:20" s="28" customFormat="1" ht="20.25" customHeight="1" x14ac:dyDescent="0.2">
      <c r="A4" s="146" t="s">
        <v>123</v>
      </c>
      <c r="B4" s="353" t="str">
        <f>Dépenses!B5</f>
        <v>BFC000xxxxx</v>
      </c>
      <c r="C4" s="354"/>
      <c r="E4" s="31"/>
      <c r="K4"/>
      <c r="L4" s="32"/>
    </row>
    <row r="5" spans="1:20" s="82" customFormat="1" ht="20.25" customHeight="1" x14ac:dyDescent="0.2">
      <c r="A5" s="147" t="s">
        <v>20</v>
      </c>
      <c r="B5" s="353" t="str">
        <f>Dépenses!B6</f>
        <v>Nom de l'opération</v>
      </c>
      <c r="C5" s="354"/>
      <c r="E5" s="84"/>
      <c r="K5"/>
      <c r="L5" s="32"/>
    </row>
    <row r="6" spans="1:20" s="28" customFormat="1" ht="20.25" customHeight="1" x14ac:dyDescent="0.2">
      <c r="A6" s="125" t="s">
        <v>125</v>
      </c>
      <c r="B6" s="355">
        <f>Dépenses!B7</f>
        <v>1</v>
      </c>
      <c r="C6" s="356"/>
      <c r="K6"/>
    </row>
    <row r="7" spans="1:20" s="28" customFormat="1" ht="20.25" customHeight="1" x14ac:dyDescent="0.2">
      <c r="B7" s="30"/>
      <c r="C7" s="30"/>
      <c r="E7" s="31"/>
      <c r="K7"/>
    </row>
    <row r="8" spans="1:20" s="20" customFormat="1" ht="40.5" customHeight="1" x14ac:dyDescent="0.2">
      <c r="A8" s="62" t="s">
        <v>86</v>
      </c>
      <c r="B8" s="347"/>
      <c r="C8" s="348"/>
      <c r="D8" s="349"/>
      <c r="E8" s="350" t="s">
        <v>87</v>
      </c>
      <c r="F8" s="351"/>
      <c r="G8" s="347"/>
      <c r="H8" s="348"/>
      <c r="I8" s="349"/>
      <c r="K8"/>
      <c r="M8" s="33"/>
    </row>
    <row r="9" spans="1:20" s="80" customFormat="1" ht="40.5" customHeight="1" x14ac:dyDescent="0.2">
      <c r="A9" s="101" t="s">
        <v>104</v>
      </c>
      <c r="B9" s="186"/>
      <c r="C9" s="187"/>
      <c r="D9" s="188"/>
      <c r="E9" s="105" t="s">
        <v>88</v>
      </c>
      <c r="F9" s="69" t="s">
        <v>102</v>
      </c>
      <c r="G9" s="189"/>
      <c r="H9" s="106" t="s">
        <v>103</v>
      </c>
      <c r="I9" s="190"/>
      <c r="J9" s="72"/>
      <c r="K9"/>
      <c r="N9" s="85"/>
    </row>
    <row r="10" spans="1:20" s="42" customFormat="1" ht="20.25" customHeight="1" x14ac:dyDescent="0.2">
      <c r="A10" s="40"/>
      <c r="B10" s="40"/>
      <c r="C10" s="40"/>
      <c r="D10" s="41"/>
      <c r="E10" s="33"/>
      <c r="F10" s="33"/>
      <c r="G10" s="33"/>
      <c r="H10" s="33"/>
      <c r="I10" s="33"/>
      <c r="J10" s="33"/>
      <c r="K10"/>
      <c r="L10" s="33"/>
      <c r="M10" s="33"/>
      <c r="N10" s="33"/>
    </row>
    <row r="11" spans="1:20" s="67" customFormat="1" ht="24.75" customHeight="1" x14ac:dyDescent="0.25">
      <c r="A11" s="364" t="s">
        <v>72</v>
      </c>
      <c r="B11" s="364"/>
      <c r="C11" s="364"/>
      <c r="D11" s="341" t="s">
        <v>73</v>
      </c>
      <c r="E11" s="342"/>
      <c r="F11" s="342"/>
      <c r="G11" s="343"/>
      <c r="H11" s="364" t="s">
        <v>74</v>
      </c>
      <c r="I11" s="364"/>
      <c r="J11" s="364"/>
      <c r="K11"/>
      <c r="L11" s="363" t="s">
        <v>65</v>
      </c>
      <c r="M11" s="363"/>
      <c r="N11" s="363"/>
      <c r="O11" s="363"/>
      <c r="P11" s="363"/>
      <c r="Q11" s="363"/>
      <c r="R11" s="34"/>
      <c r="S11" s="34"/>
      <c r="T11" s="34"/>
    </row>
    <row r="12" spans="1:20" ht="36" customHeight="1" x14ac:dyDescent="0.2">
      <c r="A12" s="46" t="s">
        <v>70</v>
      </c>
      <c r="B12" s="46" t="s">
        <v>36</v>
      </c>
      <c r="C12" s="46" t="s">
        <v>71</v>
      </c>
      <c r="D12" s="96" t="s">
        <v>139</v>
      </c>
      <c r="E12" s="96" t="s">
        <v>107</v>
      </c>
      <c r="F12" s="96" t="s">
        <v>106</v>
      </c>
      <c r="G12" s="96" t="s">
        <v>138</v>
      </c>
      <c r="H12" s="46" t="s">
        <v>167</v>
      </c>
      <c r="I12" s="46" t="s">
        <v>168</v>
      </c>
      <c r="J12" s="46" t="s">
        <v>34</v>
      </c>
      <c r="L12" s="266" t="s">
        <v>62</v>
      </c>
      <c r="M12" s="266" t="s">
        <v>63</v>
      </c>
      <c r="N12" s="266" t="s">
        <v>64</v>
      </c>
      <c r="O12" s="266" t="s">
        <v>38</v>
      </c>
      <c r="P12" s="266" t="s">
        <v>59</v>
      </c>
      <c r="Q12" s="266" t="s">
        <v>14</v>
      </c>
      <c r="R12" s="20"/>
      <c r="S12" s="20"/>
      <c r="T12" s="20"/>
    </row>
    <row r="13" spans="1:20" ht="19.5" customHeight="1" x14ac:dyDescent="0.2">
      <c r="A13" s="193"/>
      <c r="B13" s="194"/>
      <c r="C13" s="194"/>
      <c r="D13" s="191"/>
      <c r="E13" s="191"/>
      <c r="F13" s="191"/>
      <c r="G13" s="194"/>
      <c r="H13" s="168">
        <f>D13+E13+F13</f>
        <v>0</v>
      </c>
      <c r="I13" s="199"/>
      <c r="J13" s="200"/>
      <c r="L13" s="264"/>
      <c r="M13" s="264"/>
      <c r="N13" s="264"/>
      <c r="O13" s="267"/>
      <c r="P13" s="267"/>
      <c r="Q13" s="264"/>
      <c r="R13" s="20"/>
      <c r="S13" s="20"/>
      <c r="T13" s="20"/>
    </row>
    <row r="14" spans="1:20" ht="19.5" customHeight="1" x14ac:dyDescent="0.2">
      <c r="A14" s="193"/>
      <c r="B14" s="194"/>
      <c r="C14" s="194"/>
      <c r="D14" s="191"/>
      <c r="E14" s="191"/>
      <c r="F14" s="191"/>
      <c r="G14" s="194"/>
      <c r="H14" s="168">
        <f>D14+E14+F14</f>
        <v>0</v>
      </c>
      <c r="I14" s="199"/>
      <c r="J14" s="200"/>
      <c r="L14" s="264"/>
      <c r="M14" s="264"/>
      <c r="N14" s="264"/>
      <c r="O14" s="267"/>
      <c r="P14" s="267"/>
      <c r="Q14" s="264"/>
      <c r="R14" s="20"/>
      <c r="S14" s="20"/>
      <c r="T14" s="20"/>
    </row>
    <row r="15" spans="1:20" ht="19.5" customHeight="1" x14ac:dyDescent="0.2">
      <c r="A15" s="193"/>
      <c r="B15" s="194"/>
      <c r="C15" s="194"/>
      <c r="D15" s="191"/>
      <c r="E15" s="191"/>
      <c r="F15" s="191"/>
      <c r="G15" s="194"/>
      <c r="H15" s="168">
        <f t="shared" ref="H15:H24" si="0">D15+E15+F15</f>
        <v>0</v>
      </c>
      <c r="I15" s="199"/>
      <c r="J15" s="200"/>
      <c r="L15" s="264"/>
      <c r="M15" s="264"/>
      <c r="N15" s="264"/>
      <c r="O15" s="267"/>
      <c r="P15" s="267"/>
      <c r="Q15" s="264"/>
      <c r="R15" s="20"/>
      <c r="S15" s="20"/>
      <c r="T15" s="20"/>
    </row>
    <row r="16" spans="1:20" ht="19.5" customHeight="1" x14ac:dyDescent="0.2">
      <c r="A16" s="193"/>
      <c r="B16" s="194"/>
      <c r="C16" s="194"/>
      <c r="D16" s="191"/>
      <c r="E16" s="191"/>
      <c r="F16" s="191"/>
      <c r="G16" s="194"/>
      <c r="H16" s="168">
        <f t="shared" si="0"/>
        <v>0</v>
      </c>
      <c r="I16" s="199"/>
      <c r="J16" s="200"/>
      <c r="L16" s="264"/>
      <c r="M16" s="264"/>
      <c r="N16" s="264"/>
      <c r="O16" s="267"/>
      <c r="P16" s="267"/>
      <c r="Q16" s="264"/>
      <c r="R16" s="20"/>
      <c r="S16" s="20"/>
      <c r="T16" s="20"/>
    </row>
    <row r="17" spans="1:27" ht="19.5" customHeight="1" x14ac:dyDescent="0.2">
      <c r="A17" s="193"/>
      <c r="B17" s="194"/>
      <c r="C17" s="194"/>
      <c r="D17" s="195"/>
      <c r="E17" s="196"/>
      <c r="F17" s="196"/>
      <c r="G17" s="198"/>
      <c r="H17" s="168">
        <f t="shared" si="0"/>
        <v>0</v>
      </c>
      <c r="I17" s="199"/>
      <c r="J17" s="200"/>
      <c r="L17" s="264"/>
      <c r="M17" s="264"/>
      <c r="N17" s="264"/>
      <c r="O17" s="267"/>
      <c r="P17" s="267"/>
      <c r="Q17" s="264"/>
      <c r="R17" s="20"/>
      <c r="S17" s="20"/>
      <c r="T17" s="20"/>
    </row>
    <row r="18" spans="1:27" ht="19.5" customHeight="1" x14ac:dyDescent="0.2">
      <c r="A18" s="193"/>
      <c r="B18" s="194"/>
      <c r="C18" s="194"/>
      <c r="D18" s="195"/>
      <c r="E18" s="196"/>
      <c r="F18" s="196"/>
      <c r="G18" s="198"/>
      <c r="H18" s="168">
        <f t="shared" si="0"/>
        <v>0</v>
      </c>
      <c r="I18" s="199"/>
      <c r="J18" s="200"/>
      <c r="L18" s="264"/>
      <c r="M18" s="264"/>
      <c r="N18" s="264"/>
      <c r="O18" s="267"/>
      <c r="P18" s="267"/>
      <c r="Q18" s="264"/>
      <c r="R18" s="20"/>
      <c r="S18" s="20"/>
      <c r="T18" s="20"/>
    </row>
    <row r="19" spans="1:27" ht="19.5" customHeight="1" x14ac:dyDescent="0.2">
      <c r="A19" s="193"/>
      <c r="B19" s="194"/>
      <c r="C19" s="194"/>
      <c r="D19" s="195"/>
      <c r="E19" s="196"/>
      <c r="F19" s="196"/>
      <c r="G19" s="198"/>
      <c r="H19" s="168">
        <f t="shared" si="0"/>
        <v>0</v>
      </c>
      <c r="I19" s="199"/>
      <c r="J19" s="200"/>
      <c r="L19" s="264"/>
      <c r="M19" s="264"/>
      <c r="N19" s="264"/>
      <c r="O19" s="267"/>
      <c r="P19" s="267"/>
      <c r="Q19" s="264"/>
      <c r="R19" s="20"/>
      <c r="S19" s="20"/>
      <c r="T19" s="20"/>
    </row>
    <row r="20" spans="1:27" ht="19.5" customHeight="1" x14ac:dyDescent="0.2">
      <c r="A20" s="193"/>
      <c r="B20" s="194"/>
      <c r="C20" s="194"/>
      <c r="D20" s="195"/>
      <c r="E20" s="196"/>
      <c r="F20" s="196"/>
      <c r="G20" s="198"/>
      <c r="H20" s="168">
        <f t="shared" si="0"/>
        <v>0</v>
      </c>
      <c r="I20" s="199"/>
      <c r="J20" s="200"/>
      <c r="L20" s="264"/>
      <c r="M20" s="264"/>
      <c r="N20" s="264"/>
      <c r="O20" s="267"/>
      <c r="P20" s="267"/>
      <c r="Q20" s="264"/>
      <c r="R20" s="20"/>
      <c r="S20" s="20"/>
      <c r="T20" s="20"/>
    </row>
    <row r="21" spans="1:27" ht="19.5" customHeight="1" x14ac:dyDescent="0.2">
      <c r="A21" s="193"/>
      <c r="B21" s="194"/>
      <c r="C21" s="194"/>
      <c r="D21" s="195"/>
      <c r="E21" s="196"/>
      <c r="F21" s="196"/>
      <c r="G21" s="198"/>
      <c r="H21" s="168">
        <f t="shared" si="0"/>
        <v>0</v>
      </c>
      <c r="I21" s="199"/>
      <c r="J21" s="200"/>
      <c r="L21" s="264"/>
      <c r="M21" s="264"/>
      <c r="N21" s="264"/>
      <c r="O21" s="267"/>
      <c r="P21" s="267"/>
      <c r="Q21" s="264"/>
      <c r="R21" s="20"/>
      <c r="S21" s="20"/>
      <c r="T21" s="20"/>
    </row>
    <row r="22" spans="1:27" ht="19.5" customHeight="1" x14ac:dyDescent="0.2">
      <c r="A22" s="193"/>
      <c r="B22" s="194"/>
      <c r="C22" s="194"/>
      <c r="D22" s="195"/>
      <c r="E22" s="196"/>
      <c r="F22" s="196"/>
      <c r="G22" s="198"/>
      <c r="H22" s="168">
        <f t="shared" si="0"/>
        <v>0</v>
      </c>
      <c r="I22" s="199"/>
      <c r="J22" s="200"/>
      <c r="L22" s="264"/>
      <c r="M22" s="264"/>
      <c r="N22" s="264"/>
      <c r="O22" s="267"/>
      <c r="P22" s="267"/>
      <c r="Q22" s="264"/>
      <c r="R22" s="20"/>
      <c r="S22" s="20"/>
      <c r="T22" s="20"/>
    </row>
    <row r="23" spans="1:27" ht="19.5" customHeight="1" x14ac:dyDescent="0.2">
      <c r="A23" s="193"/>
      <c r="B23" s="194"/>
      <c r="C23" s="194"/>
      <c r="D23" s="195"/>
      <c r="E23" s="196"/>
      <c r="F23" s="196"/>
      <c r="G23" s="198"/>
      <c r="H23" s="168">
        <f t="shared" si="0"/>
        <v>0</v>
      </c>
      <c r="I23" s="199"/>
      <c r="J23" s="200"/>
      <c r="L23" s="264"/>
      <c r="M23" s="264"/>
      <c r="N23" s="264"/>
      <c r="O23" s="267"/>
      <c r="P23" s="267"/>
      <c r="Q23" s="264"/>
      <c r="R23" s="20"/>
      <c r="S23" s="20"/>
      <c r="T23" s="20"/>
    </row>
    <row r="24" spans="1:27" ht="19.5" customHeight="1" x14ac:dyDescent="0.2">
      <c r="A24" s="193"/>
      <c r="B24" s="194"/>
      <c r="C24" s="194"/>
      <c r="D24" s="195"/>
      <c r="E24" s="196"/>
      <c r="F24" s="196"/>
      <c r="G24" s="198"/>
      <c r="H24" s="168">
        <f t="shared" si="0"/>
        <v>0</v>
      </c>
      <c r="I24" s="199"/>
      <c r="J24" s="200"/>
      <c r="L24" s="264"/>
      <c r="M24" s="264"/>
      <c r="N24" s="264"/>
      <c r="O24" s="267"/>
      <c r="P24" s="267"/>
      <c r="Q24" s="264"/>
      <c r="R24" s="20"/>
      <c r="S24" s="20"/>
      <c r="T24" s="20"/>
    </row>
    <row r="25" spans="1:27" ht="37.5" customHeight="1" x14ac:dyDescent="0.2">
      <c r="A25" s="47"/>
      <c r="B25" s="48"/>
      <c r="C25" s="48"/>
      <c r="D25" s="365" t="s">
        <v>89</v>
      </c>
      <c r="E25" s="366"/>
      <c r="F25" s="366"/>
      <c r="G25" s="367"/>
      <c r="H25" s="63">
        <f>SUM(H13:H24)</f>
        <v>0</v>
      </c>
      <c r="I25" s="108"/>
      <c r="J25" s="109"/>
      <c r="L25"/>
      <c r="M25"/>
      <c r="N25"/>
      <c r="O25" s="268" t="str">
        <f>IF(SUM(O13:O24)=0,"",SUM(O13:O24))</f>
        <v/>
      </c>
      <c r="P25" s="268" t="str">
        <f>IF(SUM(P13:P24)=0,"",SUM(P13:P24))</f>
        <v/>
      </c>
      <c r="Q25" s="20"/>
      <c r="R25" s="20"/>
      <c r="S25" s="20"/>
      <c r="T25" s="20"/>
    </row>
    <row r="26" spans="1:27" x14ac:dyDescent="0.2">
      <c r="Y26" s="52"/>
      <c r="Z26" s="52"/>
      <c r="AA26" s="52"/>
    </row>
    <row r="27" spans="1:27" s="77" customFormat="1" ht="16.5" customHeight="1" x14ac:dyDescent="0.2">
      <c r="A27" s="102" t="s">
        <v>121</v>
      </c>
      <c r="B27" s="103"/>
      <c r="C27" s="103"/>
      <c r="D27" s="103"/>
      <c r="E27" s="103"/>
      <c r="F27" s="103"/>
      <c r="G27" s="103"/>
      <c r="H27" s="103"/>
      <c r="I27" s="103"/>
      <c r="J27" s="103"/>
      <c r="K27"/>
      <c r="L27" s="99"/>
      <c r="M27" s="99"/>
      <c r="N27" s="99"/>
    </row>
    <row r="28" spans="1:27" s="76" customFormat="1" x14ac:dyDescent="0.2">
      <c r="A28" s="139" t="s">
        <v>48</v>
      </c>
      <c r="B28" s="140" t="str">
        <f>B$3</f>
        <v>Nom du bénéficiaire</v>
      </c>
      <c r="C28" s="139" t="str">
        <f>"DDP"&amp;B$6&amp;"_DEPL_"&amp;B8</f>
        <v>DDP1_DEPL_</v>
      </c>
      <c r="D28" s="141"/>
      <c r="E28" s="142">
        <f>MIN(J13:J24)</f>
        <v>0</v>
      </c>
      <c r="F28" s="141">
        <f>MAX(J13:J24)</f>
        <v>0</v>
      </c>
      <c r="G28" s="143" t="s">
        <v>101</v>
      </c>
      <c r="H28" s="143"/>
      <c r="I28" s="144">
        <f>H25</f>
        <v>0</v>
      </c>
      <c r="J28" s="144">
        <v>0</v>
      </c>
      <c r="K28"/>
      <c r="L28" s="74"/>
      <c r="M28" s="82"/>
      <c r="N28" s="71"/>
      <c r="O28" s="70"/>
      <c r="P28" s="70"/>
      <c r="Q28" s="70"/>
      <c r="R28" s="71"/>
      <c r="S28" s="71"/>
      <c r="T28" s="121"/>
      <c r="U28" s="71"/>
      <c r="V28" s="71"/>
      <c r="W28" s="71"/>
    </row>
    <row r="30" spans="1:27" s="80" customFormat="1" ht="40.5" customHeight="1" x14ac:dyDescent="0.2">
      <c r="A30" s="101" t="s">
        <v>86</v>
      </c>
      <c r="B30" s="347"/>
      <c r="C30" s="348"/>
      <c r="D30" s="349"/>
      <c r="E30" s="350" t="s">
        <v>87</v>
      </c>
      <c r="F30" s="351"/>
      <c r="G30" s="347"/>
      <c r="H30" s="348"/>
      <c r="I30" s="349"/>
      <c r="K30"/>
      <c r="M30" s="85"/>
    </row>
    <row r="31" spans="1:27" s="80" customFormat="1" ht="40.5" customHeight="1" x14ac:dyDescent="0.2">
      <c r="A31" s="101" t="s">
        <v>104</v>
      </c>
      <c r="B31" s="186"/>
      <c r="C31" s="187"/>
      <c r="D31" s="188"/>
      <c r="E31" s="166" t="s">
        <v>88</v>
      </c>
      <c r="F31" s="69" t="s">
        <v>102</v>
      </c>
      <c r="G31" s="189"/>
      <c r="H31" s="167" t="s">
        <v>103</v>
      </c>
      <c r="I31" s="190"/>
      <c r="J31" s="72"/>
      <c r="K31"/>
      <c r="N31" s="85"/>
    </row>
    <row r="32" spans="1:27" s="94" customFormat="1" ht="20.25" customHeight="1" x14ac:dyDescent="0.2">
      <c r="A32" s="92"/>
      <c r="B32" s="92"/>
      <c r="C32" s="92"/>
      <c r="D32" s="93"/>
      <c r="E32" s="85"/>
      <c r="F32" s="85"/>
      <c r="G32" s="85"/>
      <c r="H32" s="85"/>
      <c r="I32" s="85"/>
      <c r="J32" s="85"/>
      <c r="K32"/>
      <c r="L32" s="85"/>
      <c r="M32" s="85"/>
      <c r="N32" s="85"/>
    </row>
    <row r="33" spans="1:27" s="67" customFormat="1" ht="24.75" customHeight="1" x14ac:dyDescent="0.25">
      <c r="A33" s="364" t="s">
        <v>72</v>
      </c>
      <c r="B33" s="364"/>
      <c r="C33" s="364"/>
      <c r="D33" s="341" t="s">
        <v>73</v>
      </c>
      <c r="E33" s="342"/>
      <c r="F33" s="342"/>
      <c r="G33" s="343"/>
      <c r="H33" s="364" t="s">
        <v>74</v>
      </c>
      <c r="I33" s="364"/>
      <c r="J33" s="364"/>
      <c r="K33"/>
      <c r="L33" s="363" t="s">
        <v>65</v>
      </c>
      <c r="M33" s="363"/>
      <c r="N33" s="363"/>
      <c r="O33" s="363"/>
      <c r="P33" s="363"/>
      <c r="Q33" s="363"/>
      <c r="R33" s="86"/>
      <c r="S33" s="86"/>
      <c r="T33" s="86"/>
    </row>
    <row r="34" spans="1:27" s="77" customFormat="1" ht="36" customHeight="1" x14ac:dyDescent="0.2">
      <c r="A34" s="96" t="s">
        <v>70</v>
      </c>
      <c r="B34" s="96" t="s">
        <v>36</v>
      </c>
      <c r="C34" s="96" t="s">
        <v>71</v>
      </c>
      <c r="D34" s="96" t="s">
        <v>139</v>
      </c>
      <c r="E34" s="96" t="s">
        <v>107</v>
      </c>
      <c r="F34" s="96" t="s">
        <v>106</v>
      </c>
      <c r="G34" s="96" t="s">
        <v>138</v>
      </c>
      <c r="H34" s="96" t="s">
        <v>35</v>
      </c>
      <c r="I34" s="96" t="s">
        <v>168</v>
      </c>
      <c r="J34" s="96" t="s">
        <v>34</v>
      </c>
      <c r="K34"/>
      <c r="L34" s="266" t="s">
        <v>62</v>
      </c>
      <c r="M34" s="266" t="s">
        <v>63</v>
      </c>
      <c r="N34" s="266" t="s">
        <v>64</v>
      </c>
      <c r="O34" s="266" t="s">
        <v>38</v>
      </c>
      <c r="P34" s="266" t="s">
        <v>59</v>
      </c>
      <c r="Q34" s="266" t="s">
        <v>14</v>
      </c>
      <c r="R34" s="80"/>
      <c r="S34" s="80"/>
      <c r="T34" s="80"/>
    </row>
    <row r="35" spans="1:27" s="77" customFormat="1" ht="19.5" customHeight="1" x14ac:dyDescent="0.2">
      <c r="A35" s="193"/>
      <c r="B35" s="194"/>
      <c r="C35" s="194"/>
      <c r="D35" s="191"/>
      <c r="E35" s="191"/>
      <c r="F35" s="191"/>
      <c r="G35" s="194"/>
      <c r="H35" s="168">
        <f>D35+E35+F35</f>
        <v>0</v>
      </c>
      <c r="I35" s="199"/>
      <c r="J35" s="200"/>
      <c r="K35"/>
      <c r="L35" s="264"/>
      <c r="M35" s="264"/>
      <c r="N35" s="264"/>
      <c r="O35" s="267"/>
      <c r="P35" s="267"/>
      <c r="Q35" s="264"/>
      <c r="R35" s="80"/>
      <c r="S35" s="80"/>
      <c r="T35" s="80"/>
    </row>
    <row r="36" spans="1:27" s="77" customFormat="1" ht="19.5" customHeight="1" x14ac:dyDescent="0.2">
      <c r="A36" s="193"/>
      <c r="B36" s="194"/>
      <c r="C36" s="194"/>
      <c r="D36" s="191"/>
      <c r="E36" s="191"/>
      <c r="F36" s="191"/>
      <c r="G36" s="194"/>
      <c r="H36" s="168">
        <f>D36+E36+F36</f>
        <v>0</v>
      </c>
      <c r="I36" s="199"/>
      <c r="J36" s="200"/>
      <c r="K36"/>
      <c r="L36" s="264"/>
      <c r="M36" s="264"/>
      <c r="N36" s="264"/>
      <c r="O36" s="267"/>
      <c r="P36" s="267"/>
      <c r="Q36" s="264"/>
      <c r="R36" s="80"/>
      <c r="S36" s="80"/>
      <c r="T36" s="80"/>
    </row>
    <row r="37" spans="1:27" s="77" customFormat="1" ht="19.5" customHeight="1" x14ac:dyDescent="0.2">
      <c r="A37" s="193"/>
      <c r="B37" s="194"/>
      <c r="C37" s="194"/>
      <c r="D37" s="191"/>
      <c r="E37" s="191"/>
      <c r="F37" s="191"/>
      <c r="G37" s="194"/>
      <c r="H37" s="168">
        <f t="shared" ref="H37:H46" si="1">D37+E37+F37</f>
        <v>0</v>
      </c>
      <c r="I37" s="199"/>
      <c r="J37" s="200"/>
      <c r="K37"/>
      <c r="L37" s="264"/>
      <c r="M37" s="264"/>
      <c r="N37" s="264"/>
      <c r="O37" s="267"/>
      <c r="P37" s="267"/>
      <c r="Q37" s="264"/>
      <c r="R37" s="80"/>
      <c r="S37" s="80"/>
      <c r="T37" s="80"/>
    </row>
    <row r="38" spans="1:27" s="77" customFormat="1" ht="19.5" customHeight="1" x14ac:dyDescent="0.2">
      <c r="A38" s="193"/>
      <c r="B38" s="194"/>
      <c r="C38" s="194"/>
      <c r="D38" s="191"/>
      <c r="E38" s="191"/>
      <c r="F38" s="191"/>
      <c r="G38" s="194"/>
      <c r="H38" s="168">
        <f t="shared" si="1"/>
        <v>0</v>
      </c>
      <c r="I38" s="199"/>
      <c r="J38" s="200"/>
      <c r="K38"/>
      <c r="L38" s="264"/>
      <c r="M38" s="264"/>
      <c r="N38" s="264"/>
      <c r="O38" s="267"/>
      <c r="P38" s="267"/>
      <c r="Q38" s="264"/>
      <c r="R38" s="80"/>
      <c r="S38" s="80"/>
      <c r="T38" s="80"/>
    </row>
    <row r="39" spans="1:27" s="77" customFormat="1" ht="19.5" customHeight="1" x14ac:dyDescent="0.2">
      <c r="A39" s="193"/>
      <c r="B39" s="194"/>
      <c r="C39" s="194"/>
      <c r="D39" s="195"/>
      <c r="E39" s="196"/>
      <c r="F39" s="196"/>
      <c r="G39" s="198"/>
      <c r="H39" s="168">
        <f t="shared" si="1"/>
        <v>0</v>
      </c>
      <c r="I39" s="199"/>
      <c r="J39" s="200"/>
      <c r="K39"/>
      <c r="L39" s="264"/>
      <c r="M39" s="264"/>
      <c r="N39" s="264"/>
      <c r="O39" s="267"/>
      <c r="P39" s="267"/>
      <c r="Q39" s="264"/>
      <c r="R39" s="80"/>
      <c r="S39" s="80"/>
      <c r="T39" s="80"/>
    </row>
    <row r="40" spans="1:27" s="77" customFormat="1" ht="19.5" customHeight="1" x14ac:dyDescent="0.2">
      <c r="A40" s="193"/>
      <c r="B40" s="194"/>
      <c r="C40" s="194"/>
      <c r="D40" s="195"/>
      <c r="E40" s="196"/>
      <c r="F40" s="196"/>
      <c r="G40" s="198"/>
      <c r="H40" s="168">
        <f t="shared" si="1"/>
        <v>0</v>
      </c>
      <c r="I40" s="199"/>
      <c r="J40" s="200"/>
      <c r="K40"/>
      <c r="L40" s="264"/>
      <c r="M40" s="264"/>
      <c r="N40" s="264"/>
      <c r="O40" s="267"/>
      <c r="P40" s="267"/>
      <c r="Q40" s="264"/>
      <c r="R40" s="80"/>
      <c r="S40" s="80"/>
      <c r="T40" s="80"/>
    </row>
    <row r="41" spans="1:27" s="77" customFormat="1" ht="19.5" customHeight="1" x14ac:dyDescent="0.2">
      <c r="A41" s="193"/>
      <c r="B41" s="194"/>
      <c r="C41" s="194"/>
      <c r="D41" s="195"/>
      <c r="E41" s="196"/>
      <c r="F41" s="196"/>
      <c r="G41" s="198"/>
      <c r="H41" s="168">
        <f t="shared" si="1"/>
        <v>0</v>
      </c>
      <c r="I41" s="199"/>
      <c r="J41" s="200"/>
      <c r="K41"/>
      <c r="L41" s="264"/>
      <c r="M41" s="264"/>
      <c r="N41" s="264"/>
      <c r="O41" s="267"/>
      <c r="P41" s="267"/>
      <c r="Q41" s="264"/>
      <c r="R41" s="80"/>
      <c r="S41" s="80"/>
      <c r="T41" s="80"/>
    </row>
    <row r="42" spans="1:27" s="77" customFormat="1" ht="19.5" customHeight="1" x14ac:dyDescent="0.2">
      <c r="A42" s="193"/>
      <c r="B42" s="194"/>
      <c r="C42" s="194"/>
      <c r="D42" s="195"/>
      <c r="E42" s="196"/>
      <c r="F42" s="196"/>
      <c r="G42" s="198"/>
      <c r="H42" s="168">
        <f t="shared" si="1"/>
        <v>0</v>
      </c>
      <c r="I42" s="199"/>
      <c r="J42" s="200"/>
      <c r="K42"/>
      <c r="L42" s="264"/>
      <c r="M42" s="264"/>
      <c r="N42" s="264"/>
      <c r="O42" s="267"/>
      <c r="P42" s="267"/>
      <c r="Q42" s="264"/>
      <c r="R42" s="80"/>
      <c r="S42" s="80"/>
      <c r="T42" s="80"/>
    </row>
    <row r="43" spans="1:27" s="77" customFormat="1" ht="19.5" customHeight="1" x14ac:dyDescent="0.2">
      <c r="A43" s="193"/>
      <c r="B43" s="194"/>
      <c r="C43" s="194"/>
      <c r="D43" s="195"/>
      <c r="E43" s="196"/>
      <c r="F43" s="196"/>
      <c r="G43" s="198"/>
      <c r="H43" s="168">
        <f t="shared" si="1"/>
        <v>0</v>
      </c>
      <c r="I43" s="199"/>
      <c r="J43" s="200"/>
      <c r="K43"/>
      <c r="L43" s="264"/>
      <c r="M43" s="264"/>
      <c r="N43" s="264"/>
      <c r="O43" s="267"/>
      <c r="P43" s="267"/>
      <c r="Q43" s="264"/>
      <c r="R43" s="80"/>
      <c r="S43" s="80"/>
      <c r="T43" s="80"/>
    </row>
    <row r="44" spans="1:27" s="77" customFormat="1" ht="19.5" customHeight="1" x14ac:dyDescent="0.2">
      <c r="A44" s="193"/>
      <c r="B44" s="194"/>
      <c r="C44" s="194"/>
      <c r="D44" s="195"/>
      <c r="E44" s="196"/>
      <c r="F44" s="196"/>
      <c r="G44" s="198"/>
      <c r="H44" s="168">
        <f t="shared" si="1"/>
        <v>0</v>
      </c>
      <c r="I44" s="199"/>
      <c r="J44" s="200"/>
      <c r="K44"/>
      <c r="L44" s="264"/>
      <c r="M44" s="264"/>
      <c r="N44" s="264"/>
      <c r="O44" s="267"/>
      <c r="P44" s="267"/>
      <c r="Q44" s="264"/>
      <c r="R44" s="80"/>
      <c r="S44" s="80"/>
      <c r="T44" s="80"/>
    </row>
    <row r="45" spans="1:27" s="77" customFormat="1" ht="19.5" customHeight="1" x14ac:dyDescent="0.2">
      <c r="A45" s="193"/>
      <c r="B45" s="194"/>
      <c r="C45" s="194"/>
      <c r="D45" s="195"/>
      <c r="E45" s="196"/>
      <c r="F45" s="196"/>
      <c r="G45" s="198"/>
      <c r="H45" s="168">
        <f t="shared" si="1"/>
        <v>0</v>
      </c>
      <c r="I45" s="199"/>
      <c r="J45" s="200"/>
      <c r="K45"/>
      <c r="L45" s="264"/>
      <c r="M45" s="264"/>
      <c r="N45" s="264"/>
      <c r="O45" s="267"/>
      <c r="P45" s="267"/>
      <c r="Q45" s="264"/>
      <c r="R45" s="80"/>
      <c r="S45" s="80"/>
      <c r="T45" s="80"/>
    </row>
    <row r="46" spans="1:27" s="77" customFormat="1" ht="19.5" customHeight="1" x14ac:dyDescent="0.2">
      <c r="A46" s="193"/>
      <c r="B46" s="194"/>
      <c r="C46" s="194"/>
      <c r="D46" s="195"/>
      <c r="E46" s="196"/>
      <c r="F46" s="196"/>
      <c r="G46" s="198"/>
      <c r="H46" s="168">
        <f t="shared" si="1"/>
        <v>0</v>
      </c>
      <c r="I46" s="199"/>
      <c r="J46" s="200"/>
      <c r="K46"/>
      <c r="L46" s="264"/>
      <c r="M46" s="264"/>
      <c r="N46" s="264"/>
      <c r="O46" s="267"/>
      <c r="P46" s="267"/>
      <c r="Q46" s="264"/>
      <c r="R46" s="80"/>
      <c r="S46" s="80"/>
      <c r="T46" s="80"/>
    </row>
    <row r="47" spans="1:27" s="77" customFormat="1" ht="37.5" customHeight="1" x14ac:dyDescent="0.2">
      <c r="A47" s="97"/>
      <c r="B47" s="98"/>
      <c r="C47" s="98"/>
      <c r="D47" s="365" t="s">
        <v>89</v>
      </c>
      <c r="E47" s="366"/>
      <c r="F47" s="366"/>
      <c r="G47" s="367"/>
      <c r="H47" s="104">
        <f>SUM(H35:H46)</f>
        <v>0</v>
      </c>
      <c r="I47" s="108"/>
      <c r="J47" s="109"/>
      <c r="K47"/>
      <c r="L47"/>
      <c r="M47"/>
      <c r="N47"/>
      <c r="O47" s="268" t="str">
        <f>IF(SUM(O35:O46)=0,"",SUM(O35:O46))</f>
        <v/>
      </c>
      <c r="P47" s="268" t="str">
        <f>IF(SUM(P35:P46)=0,"",SUM(P35:P46))</f>
        <v/>
      </c>
      <c r="Q47" s="80"/>
      <c r="R47" s="80"/>
      <c r="S47" s="80"/>
      <c r="T47" s="80"/>
    </row>
    <row r="48" spans="1:27" s="77" customFormat="1" x14ac:dyDescent="0.2">
      <c r="K48"/>
      <c r="Y48" s="99"/>
      <c r="Z48" s="99"/>
      <c r="AA48" s="99"/>
    </row>
    <row r="49" spans="1:23" s="77" customFormat="1" ht="16.5" customHeight="1" x14ac:dyDescent="0.2">
      <c r="A49" s="102" t="s">
        <v>121</v>
      </c>
      <c r="B49" s="103"/>
      <c r="C49" s="103"/>
      <c r="D49" s="103"/>
      <c r="E49" s="103"/>
      <c r="F49" s="103"/>
      <c r="G49" s="103"/>
      <c r="H49" s="103"/>
      <c r="I49" s="103"/>
      <c r="J49" s="103"/>
      <c r="K49"/>
      <c r="L49" s="99"/>
      <c r="M49" s="99"/>
      <c r="N49" s="99"/>
    </row>
    <row r="50" spans="1:23" s="76" customFormat="1" x14ac:dyDescent="0.2">
      <c r="A50" s="139" t="s">
        <v>48</v>
      </c>
      <c r="B50" s="140" t="str">
        <f>B$3</f>
        <v>Nom du bénéficiaire</v>
      </c>
      <c r="C50" s="139" t="str">
        <f>"DDP"&amp;B$6&amp;"_DEPL_"&amp;B30</f>
        <v>DDP1_DEPL_</v>
      </c>
      <c r="D50" s="141"/>
      <c r="E50" s="142">
        <f>MIN(J35:J46)</f>
        <v>0</v>
      </c>
      <c r="F50" s="141">
        <f>MAX(J35:J46)</f>
        <v>0</v>
      </c>
      <c r="G50" s="143" t="s">
        <v>101</v>
      </c>
      <c r="H50" s="143"/>
      <c r="I50" s="144">
        <f>H47</f>
        <v>0</v>
      </c>
      <c r="J50" s="144">
        <v>0</v>
      </c>
      <c r="K50"/>
      <c r="L50" s="74"/>
      <c r="M50" s="82"/>
      <c r="N50" s="71"/>
      <c r="O50" s="70"/>
      <c r="P50" s="70"/>
      <c r="Q50" s="70"/>
      <c r="R50" s="71"/>
      <c r="S50" s="71"/>
      <c r="T50" s="121"/>
      <c r="U50" s="71"/>
      <c r="V50" s="71"/>
      <c r="W50" s="71"/>
    </row>
    <row r="52" spans="1:23" s="80" customFormat="1" ht="40.5" customHeight="1" x14ac:dyDescent="0.2">
      <c r="A52" s="101" t="s">
        <v>86</v>
      </c>
      <c r="B52" s="347"/>
      <c r="C52" s="348"/>
      <c r="D52" s="349"/>
      <c r="E52" s="350" t="s">
        <v>87</v>
      </c>
      <c r="F52" s="351"/>
      <c r="G52" s="347"/>
      <c r="H52" s="348"/>
      <c r="I52" s="349"/>
      <c r="K52"/>
      <c r="M52" s="85"/>
    </row>
    <row r="53" spans="1:23" s="80" customFormat="1" ht="40.5" customHeight="1" x14ac:dyDescent="0.2">
      <c r="A53" s="101" t="s">
        <v>104</v>
      </c>
      <c r="B53" s="186"/>
      <c r="C53" s="187"/>
      <c r="D53" s="188"/>
      <c r="E53" s="166" t="s">
        <v>88</v>
      </c>
      <c r="F53" s="69" t="s">
        <v>102</v>
      </c>
      <c r="G53" s="189"/>
      <c r="H53" s="167" t="s">
        <v>103</v>
      </c>
      <c r="I53" s="190"/>
      <c r="J53" s="72"/>
      <c r="K53"/>
      <c r="N53" s="85"/>
    </row>
    <row r="54" spans="1:23" s="94" customFormat="1" ht="20.25" customHeight="1" x14ac:dyDescent="0.2">
      <c r="A54" s="92"/>
      <c r="B54" s="92"/>
      <c r="C54" s="92"/>
      <c r="D54" s="93"/>
      <c r="E54" s="85"/>
      <c r="F54" s="85"/>
      <c r="G54" s="85"/>
      <c r="H54" s="85"/>
      <c r="I54" s="85"/>
      <c r="J54" s="85"/>
      <c r="K54"/>
      <c r="L54" s="85"/>
      <c r="M54" s="85"/>
      <c r="N54" s="85"/>
    </row>
    <row r="55" spans="1:23" s="67" customFormat="1" ht="24.75" customHeight="1" x14ac:dyDescent="0.25">
      <c r="A55" s="364" t="s">
        <v>72</v>
      </c>
      <c r="B55" s="364"/>
      <c r="C55" s="364"/>
      <c r="D55" s="341" t="s">
        <v>73</v>
      </c>
      <c r="E55" s="342"/>
      <c r="F55" s="342"/>
      <c r="G55" s="343"/>
      <c r="H55" s="364" t="s">
        <v>74</v>
      </c>
      <c r="I55" s="364"/>
      <c r="J55" s="364"/>
      <c r="K55"/>
      <c r="L55" s="363" t="s">
        <v>65</v>
      </c>
      <c r="M55" s="363"/>
      <c r="N55" s="363"/>
      <c r="O55" s="363"/>
      <c r="P55" s="363"/>
      <c r="Q55" s="363"/>
      <c r="R55" s="86"/>
      <c r="S55" s="86"/>
      <c r="T55" s="86"/>
    </row>
    <row r="56" spans="1:23" s="77" customFormat="1" ht="36" customHeight="1" x14ac:dyDescent="0.2">
      <c r="A56" s="96" t="s">
        <v>70</v>
      </c>
      <c r="B56" s="96" t="s">
        <v>36</v>
      </c>
      <c r="C56" s="96" t="s">
        <v>71</v>
      </c>
      <c r="D56" s="96" t="s">
        <v>139</v>
      </c>
      <c r="E56" s="96" t="s">
        <v>107</v>
      </c>
      <c r="F56" s="96" t="s">
        <v>106</v>
      </c>
      <c r="G56" s="96" t="s">
        <v>138</v>
      </c>
      <c r="H56" s="96" t="s">
        <v>35</v>
      </c>
      <c r="I56" s="96" t="s">
        <v>168</v>
      </c>
      <c r="J56" s="96" t="s">
        <v>34</v>
      </c>
      <c r="K56"/>
      <c r="L56" s="266" t="s">
        <v>62</v>
      </c>
      <c r="M56" s="266" t="s">
        <v>63</v>
      </c>
      <c r="N56" s="266" t="s">
        <v>64</v>
      </c>
      <c r="O56" s="266" t="s">
        <v>38</v>
      </c>
      <c r="P56" s="266" t="s">
        <v>59</v>
      </c>
      <c r="Q56" s="266" t="s">
        <v>14</v>
      </c>
      <c r="R56" s="80"/>
      <c r="S56" s="80"/>
      <c r="T56" s="80"/>
    </row>
    <row r="57" spans="1:23" s="77" customFormat="1" ht="19.5" customHeight="1" x14ac:dyDescent="0.2">
      <c r="A57" s="193"/>
      <c r="B57" s="194"/>
      <c r="C57" s="194"/>
      <c r="D57" s="191"/>
      <c r="E57" s="191"/>
      <c r="F57" s="191"/>
      <c r="G57" s="194"/>
      <c r="H57" s="168">
        <f>D57+E57+F57</f>
        <v>0</v>
      </c>
      <c r="I57" s="199"/>
      <c r="J57" s="200"/>
      <c r="K57"/>
      <c r="L57" s="264"/>
      <c r="M57" s="264"/>
      <c r="N57" s="264"/>
      <c r="O57" s="267"/>
      <c r="P57" s="267"/>
      <c r="Q57" s="264"/>
      <c r="R57" s="80"/>
      <c r="S57" s="80"/>
      <c r="T57" s="80"/>
    </row>
    <row r="58" spans="1:23" s="77" customFormat="1" ht="19.5" customHeight="1" x14ac:dyDescent="0.2">
      <c r="A58" s="193"/>
      <c r="B58" s="194"/>
      <c r="C58" s="194"/>
      <c r="D58" s="191"/>
      <c r="E58" s="191"/>
      <c r="F58" s="191"/>
      <c r="G58" s="194"/>
      <c r="H58" s="168">
        <f>D58+E58+F58</f>
        <v>0</v>
      </c>
      <c r="I58" s="199"/>
      <c r="J58" s="200"/>
      <c r="K58"/>
      <c r="L58" s="264"/>
      <c r="M58" s="264"/>
      <c r="N58" s="264"/>
      <c r="O58" s="267"/>
      <c r="P58" s="267"/>
      <c r="Q58" s="264"/>
      <c r="R58" s="80"/>
      <c r="S58" s="80"/>
      <c r="T58" s="80"/>
    </row>
    <row r="59" spans="1:23" s="77" customFormat="1" ht="19.5" customHeight="1" x14ac:dyDescent="0.2">
      <c r="A59" s="193"/>
      <c r="B59" s="194"/>
      <c r="C59" s="194"/>
      <c r="D59" s="191"/>
      <c r="E59" s="191"/>
      <c r="F59" s="191"/>
      <c r="G59" s="194"/>
      <c r="H59" s="168">
        <f t="shared" ref="H59:H68" si="2">D59+E59+F59</f>
        <v>0</v>
      </c>
      <c r="I59" s="199"/>
      <c r="J59" s="200"/>
      <c r="K59"/>
      <c r="L59" s="264"/>
      <c r="M59" s="264"/>
      <c r="N59" s="264"/>
      <c r="O59" s="267"/>
      <c r="P59" s="267"/>
      <c r="Q59" s="264"/>
      <c r="R59" s="80"/>
      <c r="S59" s="80"/>
      <c r="T59" s="80"/>
    </row>
    <row r="60" spans="1:23" s="77" customFormat="1" ht="19.5" customHeight="1" x14ac:dyDescent="0.2">
      <c r="A60" s="193"/>
      <c r="B60" s="194"/>
      <c r="C60" s="194"/>
      <c r="D60" s="191"/>
      <c r="E60" s="191"/>
      <c r="F60" s="191"/>
      <c r="G60" s="194"/>
      <c r="H60" s="168">
        <f t="shared" si="2"/>
        <v>0</v>
      </c>
      <c r="I60" s="199"/>
      <c r="J60" s="200"/>
      <c r="K60"/>
      <c r="L60" s="264"/>
      <c r="M60" s="264"/>
      <c r="N60" s="264"/>
      <c r="O60" s="267"/>
      <c r="P60" s="267"/>
      <c r="Q60" s="264"/>
      <c r="R60" s="80"/>
      <c r="S60" s="80"/>
      <c r="T60" s="80"/>
    </row>
    <row r="61" spans="1:23" s="77" customFormat="1" ht="19.5" customHeight="1" x14ac:dyDescent="0.2">
      <c r="A61" s="193"/>
      <c r="B61" s="194"/>
      <c r="C61" s="194"/>
      <c r="D61" s="195"/>
      <c r="E61" s="196"/>
      <c r="F61" s="196"/>
      <c r="G61" s="198"/>
      <c r="H61" s="168">
        <f t="shared" si="2"/>
        <v>0</v>
      </c>
      <c r="I61" s="199"/>
      <c r="J61" s="200"/>
      <c r="K61"/>
      <c r="L61" s="264"/>
      <c r="M61" s="264"/>
      <c r="N61" s="264"/>
      <c r="O61" s="267"/>
      <c r="P61" s="267"/>
      <c r="Q61" s="264"/>
      <c r="R61" s="80"/>
      <c r="S61" s="80"/>
      <c r="T61" s="80"/>
    </row>
    <row r="62" spans="1:23" s="77" customFormat="1" ht="19.5" customHeight="1" x14ac:dyDescent="0.2">
      <c r="A62" s="193"/>
      <c r="B62" s="194"/>
      <c r="C62" s="194"/>
      <c r="D62" s="195"/>
      <c r="E62" s="196"/>
      <c r="F62" s="196"/>
      <c r="G62" s="198"/>
      <c r="H62" s="168">
        <f t="shared" si="2"/>
        <v>0</v>
      </c>
      <c r="I62" s="199"/>
      <c r="J62" s="200"/>
      <c r="K62"/>
      <c r="L62" s="264"/>
      <c r="M62" s="264"/>
      <c r="N62" s="264"/>
      <c r="O62" s="267"/>
      <c r="P62" s="267"/>
      <c r="Q62" s="264"/>
      <c r="R62" s="80"/>
      <c r="S62" s="80"/>
      <c r="T62" s="80"/>
    </row>
    <row r="63" spans="1:23" s="77" customFormat="1" ht="19.5" customHeight="1" x14ac:dyDescent="0.2">
      <c r="A63" s="193"/>
      <c r="B63" s="194"/>
      <c r="C63" s="194"/>
      <c r="D63" s="195"/>
      <c r="E63" s="196"/>
      <c r="F63" s="196"/>
      <c r="G63" s="198"/>
      <c r="H63" s="168">
        <f t="shared" si="2"/>
        <v>0</v>
      </c>
      <c r="I63" s="199"/>
      <c r="J63" s="200"/>
      <c r="K63"/>
      <c r="L63" s="264"/>
      <c r="M63" s="264"/>
      <c r="N63" s="264"/>
      <c r="O63" s="267"/>
      <c r="P63" s="267"/>
      <c r="Q63" s="264"/>
      <c r="R63" s="80"/>
      <c r="S63" s="80"/>
      <c r="T63" s="80"/>
    </row>
    <row r="64" spans="1:23" s="77" customFormat="1" ht="19.5" customHeight="1" x14ac:dyDescent="0.2">
      <c r="A64" s="193"/>
      <c r="B64" s="194"/>
      <c r="C64" s="194"/>
      <c r="D64" s="195"/>
      <c r="E64" s="196"/>
      <c r="F64" s="196"/>
      <c r="G64" s="198"/>
      <c r="H64" s="168">
        <f t="shared" si="2"/>
        <v>0</v>
      </c>
      <c r="I64" s="199"/>
      <c r="J64" s="200"/>
      <c r="K64"/>
      <c r="L64" s="264"/>
      <c r="M64" s="264"/>
      <c r="N64" s="264"/>
      <c r="O64" s="267"/>
      <c r="P64" s="267"/>
      <c r="Q64" s="264"/>
      <c r="R64" s="80"/>
      <c r="S64" s="80"/>
      <c r="T64" s="80"/>
    </row>
    <row r="65" spans="1:27" s="77" customFormat="1" ht="19.5" customHeight="1" x14ac:dyDescent="0.2">
      <c r="A65" s="193"/>
      <c r="B65" s="194"/>
      <c r="C65" s="194"/>
      <c r="D65" s="195"/>
      <c r="E65" s="196"/>
      <c r="F65" s="196"/>
      <c r="G65" s="198"/>
      <c r="H65" s="168">
        <f t="shared" si="2"/>
        <v>0</v>
      </c>
      <c r="I65" s="199"/>
      <c r="J65" s="200"/>
      <c r="K65"/>
      <c r="L65" s="264"/>
      <c r="M65" s="264"/>
      <c r="N65" s="264"/>
      <c r="O65" s="267"/>
      <c r="P65" s="267"/>
      <c r="Q65" s="264"/>
      <c r="R65" s="80"/>
      <c r="S65" s="80"/>
      <c r="T65" s="80"/>
    </row>
    <row r="66" spans="1:27" s="77" customFormat="1" ht="19.5" customHeight="1" x14ac:dyDescent="0.2">
      <c r="A66" s="193"/>
      <c r="B66" s="194"/>
      <c r="C66" s="194"/>
      <c r="D66" s="195"/>
      <c r="E66" s="196"/>
      <c r="F66" s="196"/>
      <c r="G66" s="198"/>
      <c r="H66" s="168">
        <f t="shared" si="2"/>
        <v>0</v>
      </c>
      <c r="I66" s="199"/>
      <c r="J66" s="200"/>
      <c r="K66"/>
      <c r="L66" s="264"/>
      <c r="M66" s="264"/>
      <c r="N66" s="264"/>
      <c r="O66" s="267"/>
      <c r="P66" s="267"/>
      <c r="Q66" s="264"/>
      <c r="R66" s="80"/>
      <c r="S66" s="80"/>
      <c r="T66" s="80"/>
    </row>
    <row r="67" spans="1:27" s="77" customFormat="1" ht="19.5" customHeight="1" x14ac:dyDescent="0.2">
      <c r="A67" s="193"/>
      <c r="B67" s="194"/>
      <c r="C67" s="194"/>
      <c r="D67" s="195"/>
      <c r="E67" s="196"/>
      <c r="F67" s="196"/>
      <c r="G67" s="198"/>
      <c r="H67" s="168">
        <f t="shared" si="2"/>
        <v>0</v>
      </c>
      <c r="I67" s="199"/>
      <c r="J67" s="200"/>
      <c r="K67"/>
      <c r="L67" s="264"/>
      <c r="M67" s="264"/>
      <c r="N67" s="264"/>
      <c r="O67" s="267"/>
      <c r="P67" s="267"/>
      <c r="Q67" s="264"/>
      <c r="R67" s="80"/>
      <c r="S67" s="80"/>
      <c r="T67" s="80"/>
    </row>
    <row r="68" spans="1:27" s="77" customFormat="1" ht="19.5" customHeight="1" x14ac:dyDescent="0.2">
      <c r="A68" s="193"/>
      <c r="B68" s="194"/>
      <c r="C68" s="194"/>
      <c r="D68" s="195"/>
      <c r="E68" s="196"/>
      <c r="F68" s="196"/>
      <c r="G68" s="198"/>
      <c r="H68" s="168">
        <f t="shared" si="2"/>
        <v>0</v>
      </c>
      <c r="I68" s="199"/>
      <c r="J68" s="200"/>
      <c r="K68"/>
      <c r="L68" s="264"/>
      <c r="M68" s="264"/>
      <c r="N68" s="264"/>
      <c r="O68" s="267"/>
      <c r="P68" s="267"/>
      <c r="Q68" s="264"/>
      <c r="R68" s="80"/>
      <c r="S68" s="80"/>
      <c r="T68" s="80"/>
    </row>
    <row r="69" spans="1:27" s="77" customFormat="1" ht="37.5" customHeight="1" x14ac:dyDescent="0.2">
      <c r="A69" s="97"/>
      <c r="B69" s="98"/>
      <c r="C69" s="98"/>
      <c r="D69" s="365" t="s">
        <v>89</v>
      </c>
      <c r="E69" s="366"/>
      <c r="F69" s="366"/>
      <c r="G69" s="367"/>
      <c r="H69" s="104">
        <f>SUM(H57:H68)</f>
        <v>0</v>
      </c>
      <c r="I69" s="108"/>
      <c r="J69" s="109"/>
      <c r="K69"/>
      <c r="L69"/>
      <c r="M69"/>
      <c r="N69"/>
      <c r="O69" s="268" t="str">
        <f>IF(SUM(O57:O68)=0,"",SUM(O57:O68))</f>
        <v/>
      </c>
      <c r="P69" s="268" t="str">
        <f>IF(SUM(P57:P68)=0,"",SUM(P57:P68))</f>
        <v/>
      </c>
      <c r="Q69" s="80"/>
      <c r="R69" s="80"/>
      <c r="S69" s="80"/>
      <c r="T69" s="80"/>
    </row>
    <row r="70" spans="1:27" s="77" customFormat="1" x14ac:dyDescent="0.2">
      <c r="K70"/>
      <c r="Y70" s="99"/>
      <c r="Z70" s="99"/>
      <c r="AA70" s="99"/>
    </row>
    <row r="71" spans="1:27" s="77" customFormat="1" ht="16.5" customHeight="1" x14ac:dyDescent="0.2">
      <c r="A71" s="102" t="s">
        <v>121</v>
      </c>
      <c r="B71" s="103"/>
      <c r="C71" s="103"/>
      <c r="D71" s="103"/>
      <c r="E71" s="103"/>
      <c r="F71" s="103"/>
      <c r="G71" s="103"/>
      <c r="H71" s="103"/>
      <c r="I71" s="103"/>
      <c r="J71" s="103"/>
      <c r="K71"/>
      <c r="L71" s="99"/>
      <c r="M71" s="99"/>
      <c r="N71" s="99"/>
    </row>
    <row r="72" spans="1:27" s="76" customFormat="1" x14ac:dyDescent="0.2">
      <c r="A72" s="139" t="s">
        <v>48</v>
      </c>
      <c r="B72" s="140" t="str">
        <f>B$3</f>
        <v>Nom du bénéficiaire</v>
      </c>
      <c r="C72" s="139" t="str">
        <f>"DDP"&amp;B$6&amp;"_DEPL_"&amp;B52</f>
        <v>DDP1_DEPL_</v>
      </c>
      <c r="D72" s="141"/>
      <c r="E72" s="142">
        <f>MIN(J57:J68)</f>
        <v>0</v>
      </c>
      <c r="F72" s="141">
        <f>MAX(J57:J68)</f>
        <v>0</v>
      </c>
      <c r="G72" s="143" t="s">
        <v>101</v>
      </c>
      <c r="H72" s="143"/>
      <c r="I72" s="144">
        <f>H69</f>
        <v>0</v>
      </c>
      <c r="J72" s="144">
        <v>0</v>
      </c>
      <c r="K72"/>
      <c r="L72" s="74"/>
      <c r="M72" s="82"/>
      <c r="N72" s="71"/>
      <c r="O72" s="70"/>
      <c r="P72" s="70"/>
      <c r="Q72" s="70"/>
      <c r="R72" s="71"/>
      <c r="S72" s="71"/>
      <c r="T72" s="121"/>
      <c r="U72" s="71"/>
      <c r="V72" s="71"/>
      <c r="W72" s="71"/>
    </row>
    <row r="73" spans="1:27" s="82" customFormat="1" ht="20.25" customHeight="1" x14ac:dyDescent="0.2">
      <c r="B73" s="83"/>
      <c r="C73" s="83"/>
      <c r="E73" s="84"/>
      <c r="K73"/>
    </row>
    <row r="75" spans="1:27" s="80" customFormat="1" ht="40.5" customHeight="1" x14ac:dyDescent="0.2">
      <c r="A75" s="101" t="s">
        <v>86</v>
      </c>
      <c r="B75" s="347"/>
      <c r="C75" s="348"/>
      <c r="D75" s="349"/>
      <c r="E75" s="350" t="s">
        <v>87</v>
      </c>
      <c r="F75" s="351"/>
      <c r="G75" s="347"/>
      <c r="H75" s="348"/>
      <c r="I75" s="349"/>
      <c r="K75"/>
      <c r="M75" s="85"/>
    </row>
    <row r="76" spans="1:27" s="80" customFormat="1" ht="40.5" customHeight="1" x14ac:dyDescent="0.2">
      <c r="A76" s="101" t="s">
        <v>104</v>
      </c>
      <c r="B76" s="186"/>
      <c r="C76" s="187"/>
      <c r="D76" s="188"/>
      <c r="E76" s="166" t="s">
        <v>88</v>
      </c>
      <c r="F76" s="69" t="s">
        <v>102</v>
      </c>
      <c r="G76" s="189"/>
      <c r="H76" s="167" t="s">
        <v>103</v>
      </c>
      <c r="I76" s="190"/>
      <c r="J76" s="72"/>
      <c r="K76"/>
      <c r="N76" s="85"/>
    </row>
    <row r="77" spans="1:27" s="94" customFormat="1" ht="20.25" customHeight="1" x14ac:dyDescent="0.2">
      <c r="A77" s="92"/>
      <c r="B77" s="92"/>
      <c r="C77" s="92"/>
      <c r="D77" s="93"/>
      <c r="E77" s="85"/>
      <c r="F77" s="85"/>
      <c r="G77" s="85"/>
      <c r="H77" s="85"/>
      <c r="I77" s="85"/>
      <c r="J77" s="85"/>
      <c r="K77"/>
      <c r="L77" s="85"/>
      <c r="M77" s="85"/>
      <c r="N77" s="85"/>
    </row>
    <row r="78" spans="1:27" s="67" customFormat="1" ht="24.75" customHeight="1" x14ac:dyDescent="0.25">
      <c r="A78" s="364" t="s">
        <v>72</v>
      </c>
      <c r="B78" s="364"/>
      <c r="C78" s="364"/>
      <c r="D78" s="341" t="s">
        <v>73</v>
      </c>
      <c r="E78" s="342"/>
      <c r="F78" s="342"/>
      <c r="G78" s="343"/>
      <c r="H78" s="364" t="s">
        <v>74</v>
      </c>
      <c r="I78" s="364"/>
      <c r="J78" s="364"/>
      <c r="K78"/>
      <c r="L78" s="363" t="s">
        <v>65</v>
      </c>
      <c r="M78" s="363"/>
      <c r="N78" s="363"/>
      <c r="O78" s="363"/>
      <c r="P78" s="363"/>
      <c r="Q78" s="363"/>
      <c r="R78" s="86"/>
      <c r="S78" s="86"/>
      <c r="T78" s="86"/>
    </row>
    <row r="79" spans="1:27" s="77" customFormat="1" ht="36" customHeight="1" x14ac:dyDescent="0.2">
      <c r="A79" s="96" t="s">
        <v>70</v>
      </c>
      <c r="B79" s="96" t="s">
        <v>36</v>
      </c>
      <c r="C79" s="96" t="s">
        <v>71</v>
      </c>
      <c r="D79" s="96" t="s">
        <v>139</v>
      </c>
      <c r="E79" s="96" t="s">
        <v>107</v>
      </c>
      <c r="F79" s="96" t="s">
        <v>106</v>
      </c>
      <c r="G79" s="96" t="s">
        <v>138</v>
      </c>
      <c r="H79" s="96" t="s">
        <v>35</v>
      </c>
      <c r="I79" s="96" t="s">
        <v>168</v>
      </c>
      <c r="J79" s="96" t="s">
        <v>34</v>
      </c>
      <c r="K79"/>
      <c r="L79" s="266" t="s">
        <v>62</v>
      </c>
      <c r="M79" s="266" t="s">
        <v>63</v>
      </c>
      <c r="N79" s="266" t="s">
        <v>64</v>
      </c>
      <c r="O79" s="266" t="s">
        <v>38</v>
      </c>
      <c r="P79" s="266" t="s">
        <v>59</v>
      </c>
      <c r="Q79" s="266" t="s">
        <v>14</v>
      </c>
      <c r="R79" s="80"/>
      <c r="S79" s="80"/>
      <c r="T79" s="80"/>
    </row>
    <row r="80" spans="1:27" s="77" customFormat="1" ht="19.5" customHeight="1" x14ac:dyDescent="0.2">
      <c r="A80" s="193"/>
      <c r="B80" s="194"/>
      <c r="C80" s="194"/>
      <c r="D80" s="191"/>
      <c r="E80" s="191"/>
      <c r="F80" s="191"/>
      <c r="G80" s="194"/>
      <c r="H80" s="168">
        <f>D80+E80+F80</f>
        <v>0</v>
      </c>
      <c r="I80" s="199"/>
      <c r="J80" s="200"/>
      <c r="K80"/>
      <c r="L80" s="264"/>
      <c r="M80" s="264"/>
      <c r="N80" s="264"/>
      <c r="O80" s="267"/>
      <c r="P80" s="267"/>
      <c r="Q80" s="264"/>
      <c r="R80" s="80"/>
      <c r="S80" s="80"/>
      <c r="T80" s="80"/>
    </row>
    <row r="81" spans="1:27" s="77" customFormat="1" ht="19.5" customHeight="1" x14ac:dyDescent="0.2">
      <c r="A81" s="193"/>
      <c r="B81" s="194"/>
      <c r="C81" s="194"/>
      <c r="D81" s="191"/>
      <c r="E81" s="191"/>
      <c r="F81" s="191"/>
      <c r="G81" s="194"/>
      <c r="H81" s="168">
        <f>D81+E81+F81</f>
        <v>0</v>
      </c>
      <c r="I81" s="199"/>
      <c r="J81" s="200"/>
      <c r="K81"/>
      <c r="L81" s="264"/>
      <c r="M81" s="264"/>
      <c r="N81" s="264"/>
      <c r="O81" s="267"/>
      <c r="P81" s="267"/>
      <c r="Q81" s="264"/>
      <c r="R81" s="80"/>
      <c r="S81" s="80"/>
      <c r="T81" s="80"/>
    </row>
    <row r="82" spans="1:27" s="77" customFormat="1" ht="19.5" customHeight="1" x14ac:dyDescent="0.2">
      <c r="A82" s="193"/>
      <c r="B82" s="194"/>
      <c r="C82" s="194"/>
      <c r="D82" s="191"/>
      <c r="E82" s="191"/>
      <c r="F82" s="191"/>
      <c r="G82" s="194"/>
      <c r="H82" s="168">
        <f t="shared" ref="H82:H91" si="3">D82+E82+F82</f>
        <v>0</v>
      </c>
      <c r="I82" s="199"/>
      <c r="J82" s="200"/>
      <c r="K82"/>
      <c r="L82" s="264"/>
      <c r="M82" s="264"/>
      <c r="N82" s="264"/>
      <c r="O82" s="267"/>
      <c r="P82" s="267"/>
      <c r="Q82" s="264"/>
      <c r="R82" s="80"/>
      <c r="S82" s="80"/>
      <c r="T82" s="80"/>
    </row>
    <row r="83" spans="1:27" s="77" customFormat="1" ht="19.5" customHeight="1" x14ac:dyDescent="0.2">
      <c r="A83" s="193"/>
      <c r="B83" s="194"/>
      <c r="C83" s="194"/>
      <c r="D83" s="191"/>
      <c r="E83" s="191"/>
      <c r="F83" s="191"/>
      <c r="G83" s="194"/>
      <c r="H83" s="168">
        <f t="shared" si="3"/>
        <v>0</v>
      </c>
      <c r="I83" s="199"/>
      <c r="J83" s="200"/>
      <c r="K83"/>
      <c r="L83" s="264"/>
      <c r="M83" s="264"/>
      <c r="N83" s="264"/>
      <c r="O83" s="267"/>
      <c r="P83" s="267"/>
      <c r="Q83" s="264"/>
      <c r="R83" s="80"/>
      <c r="S83" s="80"/>
      <c r="T83" s="80"/>
    </row>
    <row r="84" spans="1:27" s="77" customFormat="1" ht="19.5" customHeight="1" x14ac:dyDescent="0.2">
      <c r="A84" s="193"/>
      <c r="B84" s="194"/>
      <c r="C84" s="194"/>
      <c r="D84" s="195"/>
      <c r="E84" s="196"/>
      <c r="F84" s="196"/>
      <c r="G84" s="198"/>
      <c r="H84" s="168">
        <f t="shared" si="3"/>
        <v>0</v>
      </c>
      <c r="I84" s="199"/>
      <c r="J84" s="200"/>
      <c r="K84"/>
      <c r="L84" s="264"/>
      <c r="M84" s="264"/>
      <c r="N84" s="264"/>
      <c r="O84" s="267"/>
      <c r="P84" s="267"/>
      <c r="Q84" s="264"/>
      <c r="R84" s="80"/>
      <c r="S84" s="80"/>
      <c r="T84" s="80"/>
    </row>
    <row r="85" spans="1:27" s="77" customFormat="1" ht="19.5" customHeight="1" x14ac:dyDescent="0.2">
      <c r="A85" s="193"/>
      <c r="B85" s="194"/>
      <c r="C85" s="194"/>
      <c r="D85" s="195"/>
      <c r="E85" s="196"/>
      <c r="F85" s="196"/>
      <c r="G85" s="198"/>
      <c r="H85" s="168">
        <f t="shared" si="3"/>
        <v>0</v>
      </c>
      <c r="I85" s="199"/>
      <c r="J85" s="200"/>
      <c r="K85"/>
      <c r="L85" s="264"/>
      <c r="M85" s="264"/>
      <c r="N85" s="264"/>
      <c r="O85" s="267"/>
      <c r="P85" s="267"/>
      <c r="Q85" s="264"/>
      <c r="R85" s="80"/>
      <c r="S85" s="80"/>
      <c r="T85" s="80"/>
    </row>
    <row r="86" spans="1:27" s="77" customFormat="1" ht="19.5" customHeight="1" x14ac:dyDescent="0.2">
      <c r="A86" s="193"/>
      <c r="B86" s="194"/>
      <c r="C86" s="194"/>
      <c r="D86" s="195"/>
      <c r="E86" s="196"/>
      <c r="F86" s="196"/>
      <c r="G86" s="198"/>
      <c r="H86" s="168">
        <f t="shared" si="3"/>
        <v>0</v>
      </c>
      <c r="I86" s="199"/>
      <c r="J86" s="200"/>
      <c r="K86"/>
      <c r="L86" s="264"/>
      <c r="M86" s="264"/>
      <c r="N86" s="264"/>
      <c r="O86" s="267"/>
      <c r="P86" s="267"/>
      <c r="Q86" s="264"/>
      <c r="R86" s="80"/>
      <c r="S86" s="80"/>
      <c r="T86" s="80"/>
    </row>
    <row r="87" spans="1:27" s="77" customFormat="1" ht="19.5" customHeight="1" x14ac:dyDescent="0.2">
      <c r="A87" s="193"/>
      <c r="B87" s="194"/>
      <c r="C87" s="194"/>
      <c r="D87" s="195"/>
      <c r="E87" s="196"/>
      <c r="F87" s="196"/>
      <c r="G87" s="198"/>
      <c r="H87" s="168">
        <f t="shared" si="3"/>
        <v>0</v>
      </c>
      <c r="I87" s="199"/>
      <c r="J87" s="200"/>
      <c r="K87"/>
      <c r="L87" s="264"/>
      <c r="M87" s="264"/>
      <c r="N87" s="264"/>
      <c r="O87" s="267"/>
      <c r="P87" s="267"/>
      <c r="Q87" s="264"/>
      <c r="R87" s="80"/>
      <c r="S87" s="80"/>
      <c r="T87" s="80"/>
    </row>
    <row r="88" spans="1:27" s="77" customFormat="1" ht="19.5" customHeight="1" x14ac:dyDescent="0.2">
      <c r="A88" s="193"/>
      <c r="B88" s="194"/>
      <c r="C88" s="194"/>
      <c r="D88" s="195"/>
      <c r="E88" s="196"/>
      <c r="F88" s="196"/>
      <c r="G88" s="198"/>
      <c r="H88" s="168">
        <f t="shared" si="3"/>
        <v>0</v>
      </c>
      <c r="I88" s="199"/>
      <c r="J88" s="200"/>
      <c r="K88"/>
      <c r="L88" s="264"/>
      <c r="M88" s="264"/>
      <c r="N88" s="264"/>
      <c r="O88" s="267"/>
      <c r="P88" s="267"/>
      <c r="Q88" s="264"/>
      <c r="R88" s="80"/>
      <c r="S88" s="80"/>
      <c r="T88" s="80"/>
    </row>
    <row r="89" spans="1:27" s="77" customFormat="1" ht="19.5" customHeight="1" x14ac:dyDescent="0.2">
      <c r="A89" s="193"/>
      <c r="B89" s="194"/>
      <c r="C89" s="194"/>
      <c r="D89" s="195"/>
      <c r="E89" s="196"/>
      <c r="F89" s="196"/>
      <c r="G89" s="198"/>
      <c r="H89" s="168">
        <f t="shared" si="3"/>
        <v>0</v>
      </c>
      <c r="I89" s="199"/>
      <c r="J89" s="200"/>
      <c r="K89"/>
      <c r="L89" s="264"/>
      <c r="M89" s="264"/>
      <c r="N89" s="264"/>
      <c r="O89" s="267"/>
      <c r="P89" s="267"/>
      <c r="Q89" s="264"/>
      <c r="R89" s="80"/>
      <c r="S89" s="80"/>
      <c r="T89" s="80"/>
    </row>
    <row r="90" spans="1:27" s="77" customFormat="1" ht="19.5" customHeight="1" x14ac:dyDescent="0.2">
      <c r="A90" s="193"/>
      <c r="B90" s="194"/>
      <c r="C90" s="194"/>
      <c r="D90" s="195"/>
      <c r="E90" s="196"/>
      <c r="F90" s="196"/>
      <c r="G90" s="198"/>
      <c r="H90" s="168">
        <f t="shared" si="3"/>
        <v>0</v>
      </c>
      <c r="I90" s="199"/>
      <c r="J90" s="200"/>
      <c r="K90"/>
      <c r="L90" s="264"/>
      <c r="M90" s="264"/>
      <c r="N90" s="264"/>
      <c r="O90" s="267"/>
      <c r="P90" s="267"/>
      <c r="Q90" s="264"/>
      <c r="R90" s="80"/>
      <c r="S90" s="80"/>
      <c r="T90" s="80"/>
    </row>
    <row r="91" spans="1:27" s="77" customFormat="1" ht="19.5" customHeight="1" x14ac:dyDescent="0.2">
      <c r="A91" s="193"/>
      <c r="B91" s="194"/>
      <c r="C91" s="194"/>
      <c r="D91" s="195"/>
      <c r="E91" s="196"/>
      <c r="F91" s="196"/>
      <c r="G91" s="198"/>
      <c r="H91" s="168">
        <f t="shared" si="3"/>
        <v>0</v>
      </c>
      <c r="I91" s="199"/>
      <c r="J91" s="200"/>
      <c r="K91"/>
      <c r="L91" s="264"/>
      <c r="M91" s="264"/>
      <c r="N91" s="264"/>
      <c r="O91" s="267"/>
      <c r="P91" s="267"/>
      <c r="Q91" s="264"/>
      <c r="R91" s="80"/>
      <c r="S91" s="80"/>
      <c r="T91" s="80"/>
    </row>
    <row r="92" spans="1:27" s="77" customFormat="1" ht="37.5" customHeight="1" x14ac:dyDescent="0.2">
      <c r="A92" s="97"/>
      <c r="B92" s="98"/>
      <c r="C92" s="98"/>
      <c r="D92" s="365" t="s">
        <v>89</v>
      </c>
      <c r="E92" s="366"/>
      <c r="F92" s="366"/>
      <c r="G92" s="367"/>
      <c r="H92" s="104">
        <f>SUM(H80:H91)</f>
        <v>0</v>
      </c>
      <c r="I92" s="108"/>
      <c r="J92" s="109"/>
      <c r="K92"/>
      <c r="L92"/>
      <c r="M92"/>
      <c r="N92"/>
      <c r="O92" s="268" t="str">
        <f>IF(SUM(O80:O91)=0,"",SUM(O80:O91))</f>
        <v/>
      </c>
      <c r="P92" s="268" t="str">
        <f>IF(SUM(P80:P91)=0,"",SUM(P80:P91))</f>
        <v/>
      </c>
      <c r="Q92" s="80"/>
      <c r="R92" s="80"/>
      <c r="S92" s="80"/>
      <c r="T92" s="80"/>
    </row>
    <row r="93" spans="1:27" s="77" customFormat="1" x14ac:dyDescent="0.2">
      <c r="K93"/>
      <c r="Y93" s="99"/>
      <c r="Z93" s="99"/>
      <c r="AA93" s="99"/>
    </row>
    <row r="94" spans="1:27" s="77" customFormat="1" ht="16.5" customHeight="1" x14ac:dyDescent="0.2">
      <c r="A94" s="102" t="s">
        <v>121</v>
      </c>
      <c r="B94" s="103"/>
      <c r="C94" s="103"/>
      <c r="D94" s="103"/>
      <c r="E94" s="103"/>
      <c r="F94" s="103"/>
      <c r="G94" s="103"/>
      <c r="H94" s="103"/>
      <c r="I94" s="103"/>
      <c r="J94" s="103"/>
      <c r="K94"/>
      <c r="L94" s="99"/>
      <c r="M94" s="99"/>
      <c r="N94" s="99"/>
    </row>
    <row r="95" spans="1:27" s="76" customFormat="1" x14ac:dyDescent="0.2">
      <c r="A95" s="139" t="s">
        <v>48</v>
      </c>
      <c r="B95" s="140" t="str">
        <f>B$3</f>
        <v>Nom du bénéficiaire</v>
      </c>
      <c r="C95" s="139" t="str">
        <f>"DDP"&amp;B$6&amp;"_DEPL_"&amp;B75</f>
        <v>DDP1_DEPL_</v>
      </c>
      <c r="D95" s="141"/>
      <c r="E95" s="142">
        <f>MIN(J80:J91)</f>
        <v>0</v>
      </c>
      <c r="F95" s="141">
        <f>MAX(J80:J91)</f>
        <v>0</v>
      </c>
      <c r="G95" s="143" t="s">
        <v>101</v>
      </c>
      <c r="H95" s="143"/>
      <c r="I95" s="144">
        <f>H92</f>
        <v>0</v>
      </c>
      <c r="J95" s="144">
        <v>0</v>
      </c>
      <c r="K95"/>
      <c r="L95" s="74"/>
      <c r="M95" s="82"/>
      <c r="N95" s="71"/>
      <c r="O95" s="70"/>
      <c r="P95" s="70"/>
      <c r="Q95" s="70"/>
      <c r="R95" s="71"/>
      <c r="S95" s="71"/>
      <c r="T95" s="121"/>
      <c r="U95" s="71"/>
      <c r="V95" s="71"/>
      <c r="W95" s="71"/>
    </row>
    <row r="97" spans="1:20" s="80" customFormat="1" ht="40.5" customHeight="1" x14ac:dyDescent="0.2">
      <c r="A97" s="101" t="s">
        <v>86</v>
      </c>
      <c r="B97" s="347"/>
      <c r="C97" s="348"/>
      <c r="D97" s="349"/>
      <c r="E97" s="350" t="s">
        <v>87</v>
      </c>
      <c r="F97" s="351"/>
      <c r="G97" s="347"/>
      <c r="H97" s="348"/>
      <c r="I97" s="349"/>
      <c r="K97"/>
      <c r="M97" s="85"/>
    </row>
    <row r="98" spans="1:20" s="80" customFormat="1" ht="40.5" customHeight="1" x14ac:dyDescent="0.2">
      <c r="A98" s="101" t="s">
        <v>104</v>
      </c>
      <c r="B98" s="186"/>
      <c r="C98" s="187"/>
      <c r="D98" s="188"/>
      <c r="E98" s="166" t="s">
        <v>88</v>
      </c>
      <c r="F98" s="69" t="s">
        <v>102</v>
      </c>
      <c r="G98" s="189"/>
      <c r="H98" s="167" t="s">
        <v>103</v>
      </c>
      <c r="I98" s="190"/>
      <c r="J98" s="72"/>
      <c r="K98"/>
      <c r="N98" s="85"/>
    </row>
    <row r="99" spans="1:20" s="94" customFormat="1" ht="20.25" customHeight="1" x14ac:dyDescent="0.2">
      <c r="A99" s="92"/>
      <c r="B99" s="92"/>
      <c r="C99" s="92"/>
      <c r="D99" s="93"/>
      <c r="E99" s="85"/>
      <c r="F99" s="85"/>
      <c r="G99" s="85"/>
      <c r="H99" s="85"/>
      <c r="I99" s="85"/>
      <c r="J99" s="85"/>
      <c r="K99"/>
      <c r="L99" s="85"/>
      <c r="M99" s="85"/>
      <c r="N99" s="85"/>
    </row>
    <row r="100" spans="1:20" s="67" customFormat="1" ht="24.75" customHeight="1" x14ac:dyDescent="0.25">
      <c r="A100" s="364" t="s">
        <v>72</v>
      </c>
      <c r="B100" s="364"/>
      <c r="C100" s="364"/>
      <c r="D100" s="341" t="s">
        <v>73</v>
      </c>
      <c r="E100" s="342"/>
      <c r="F100" s="342"/>
      <c r="G100" s="343"/>
      <c r="H100" s="364" t="s">
        <v>74</v>
      </c>
      <c r="I100" s="364"/>
      <c r="J100" s="364"/>
      <c r="K100"/>
      <c r="L100" s="363" t="s">
        <v>65</v>
      </c>
      <c r="M100" s="363"/>
      <c r="N100" s="363"/>
      <c r="O100" s="363"/>
      <c r="P100" s="363"/>
      <c r="Q100" s="363"/>
      <c r="R100" s="86"/>
      <c r="S100" s="86"/>
      <c r="T100" s="86"/>
    </row>
    <row r="101" spans="1:20" s="77" customFormat="1" ht="36" customHeight="1" x14ac:dyDescent="0.2">
      <c r="A101" s="96" t="s">
        <v>70</v>
      </c>
      <c r="B101" s="96" t="s">
        <v>36</v>
      </c>
      <c r="C101" s="96" t="s">
        <v>71</v>
      </c>
      <c r="D101" s="96" t="s">
        <v>139</v>
      </c>
      <c r="E101" s="96" t="s">
        <v>107</v>
      </c>
      <c r="F101" s="96" t="s">
        <v>106</v>
      </c>
      <c r="G101" s="96" t="s">
        <v>138</v>
      </c>
      <c r="H101" s="96" t="s">
        <v>35</v>
      </c>
      <c r="I101" s="96" t="s">
        <v>168</v>
      </c>
      <c r="J101" s="96" t="s">
        <v>34</v>
      </c>
      <c r="K101"/>
      <c r="L101" s="266" t="s">
        <v>62</v>
      </c>
      <c r="M101" s="266" t="s">
        <v>63</v>
      </c>
      <c r="N101" s="266" t="s">
        <v>64</v>
      </c>
      <c r="O101" s="266" t="s">
        <v>38</v>
      </c>
      <c r="P101" s="266" t="s">
        <v>59</v>
      </c>
      <c r="Q101" s="266" t="s">
        <v>14</v>
      </c>
      <c r="R101" s="80"/>
      <c r="S101" s="80"/>
      <c r="T101" s="80"/>
    </row>
    <row r="102" spans="1:20" s="77" customFormat="1" ht="19.5" customHeight="1" x14ac:dyDescent="0.2">
      <c r="A102" s="193"/>
      <c r="B102" s="194"/>
      <c r="C102" s="194"/>
      <c r="D102" s="191"/>
      <c r="E102" s="191"/>
      <c r="F102" s="191"/>
      <c r="G102" s="194"/>
      <c r="H102" s="168">
        <f>D102+E102+F102</f>
        <v>0</v>
      </c>
      <c r="I102" s="199"/>
      <c r="J102" s="200"/>
      <c r="K102"/>
      <c r="L102" s="264"/>
      <c r="M102" s="264"/>
      <c r="N102" s="264"/>
      <c r="O102" s="267"/>
      <c r="P102" s="267"/>
      <c r="Q102" s="264"/>
      <c r="R102" s="80"/>
      <c r="S102" s="80"/>
      <c r="T102" s="80"/>
    </row>
    <row r="103" spans="1:20" s="77" customFormat="1" ht="19.5" customHeight="1" x14ac:dyDescent="0.2">
      <c r="A103" s="193"/>
      <c r="B103" s="194"/>
      <c r="C103" s="194"/>
      <c r="D103" s="191"/>
      <c r="E103" s="191"/>
      <c r="F103" s="191"/>
      <c r="G103" s="194"/>
      <c r="H103" s="168">
        <f>D103+E103+F103</f>
        <v>0</v>
      </c>
      <c r="I103" s="199"/>
      <c r="J103" s="200"/>
      <c r="K103"/>
      <c r="L103" s="264"/>
      <c r="M103" s="264"/>
      <c r="N103" s="264"/>
      <c r="O103" s="267"/>
      <c r="P103" s="267"/>
      <c r="Q103" s="264"/>
      <c r="R103" s="80"/>
      <c r="S103" s="80"/>
      <c r="T103" s="80"/>
    </row>
    <row r="104" spans="1:20" s="77" customFormat="1" ht="19.5" customHeight="1" x14ac:dyDescent="0.2">
      <c r="A104" s="193"/>
      <c r="B104" s="194"/>
      <c r="C104" s="194"/>
      <c r="D104" s="191"/>
      <c r="E104" s="191"/>
      <c r="F104" s="191"/>
      <c r="G104" s="194"/>
      <c r="H104" s="168">
        <f t="shared" ref="H104:H113" si="4">D104+E104+F104</f>
        <v>0</v>
      </c>
      <c r="I104" s="199"/>
      <c r="J104" s="200"/>
      <c r="K104"/>
      <c r="L104" s="264"/>
      <c r="M104" s="264"/>
      <c r="N104" s="264"/>
      <c r="O104" s="267"/>
      <c r="P104" s="267"/>
      <c r="Q104" s="264"/>
      <c r="R104" s="80"/>
      <c r="S104" s="80"/>
      <c r="T104" s="80"/>
    </row>
    <row r="105" spans="1:20" s="77" customFormat="1" ht="19.5" customHeight="1" x14ac:dyDescent="0.2">
      <c r="A105" s="193"/>
      <c r="B105" s="194"/>
      <c r="C105" s="194"/>
      <c r="D105" s="191"/>
      <c r="E105" s="191"/>
      <c r="F105" s="191"/>
      <c r="G105" s="194"/>
      <c r="H105" s="168">
        <f t="shared" si="4"/>
        <v>0</v>
      </c>
      <c r="I105" s="199"/>
      <c r="J105" s="200"/>
      <c r="K105"/>
      <c r="L105" s="264"/>
      <c r="M105" s="264"/>
      <c r="N105" s="264"/>
      <c r="O105" s="267"/>
      <c r="P105" s="267"/>
      <c r="Q105" s="264"/>
      <c r="R105" s="80"/>
      <c r="S105" s="80"/>
      <c r="T105" s="80"/>
    </row>
    <row r="106" spans="1:20" s="77" customFormat="1" ht="19.5" customHeight="1" x14ac:dyDescent="0.2">
      <c r="A106" s="193"/>
      <c r="B106" s="194"/>
      <c r="C106" s="194"/>
      <c r="D106" s="195"/>
      <c r="E106" s="196"/>
      <c r="F106" s="196"/>
      <c r="G106" s="198"/>
      <c r="H106" s="168">
        <f t="shared" si="4"/>
        <v>0</v>
      </c>
      <c r="I106" s="199"/>
      <c r="J106" s="200"/>
      <c r="K106"/>
      <c r="L106" s="264"/>
      <c r="M106" s="264"/>
      <c r="N106" s="264"/>
      <c r="O106" s="267"/>
      <c r="P106" s="267"/>
      <c r="Q106" s="264"/>
      <c r="R106" s="80"/>
      <c r="S106" s="80"/>
      <c r="T106" s="80"/>
    </row>
    <row r="107" spans="1:20" s="77" customFormat="1" ht="19.5" customHeight="1" x14ac:dyDescent="0.2">
      <c r="A107" s="193"/>
      <c r="B107" s="194"/>
      <c r="C107" s="194"/>
      <c r="D107" s="195"/>
      <c r="E107" s="196"/>
      <c r="F107" s="196"/>
      <c r="G107" s="198"/>
      <c r="H107" s="168">
        <f t="shared" si="4"/>
        <v>0</v>
      </c>
      <c r="I107" s="199"/>
      <c r="J107" s="200"/>
      <c r="K107"/>
      <c r="L107" s="264"/>
      <c r="M107" s="264"/>
      <c r="N107" s="264"/>
      <c r="O107" s="267"/>
      <c r="P107" s="267"/>
      <c r="Q107" s="264"/>
      <c r="R107" s="80"/>
      <c r="S107" s="80"/>
      <c r="T107" s="80"/>
    </row>
    <row r="108" spans="1:20" s="77" customFormat="1" ht="19.5" customHeight="1" x14ac:dyDescent="0.2">
      <c r="A108" s="193"/>
      <c r="B108" s="194"/>
      <c r="C108" s="194"/>
      <c r="D108" s="195"/>
      <c r="E108" s="196"/>
      <c r="F108" s="196"/>
      <c r="G108" s="198"/>
      <c r="H108" s="168">
        <f t="shared" si="4"/>
        <v>0</v>
      </c>
      <c r="I108" s="199"/>
      <c r="J108" s="200"/>
      <c r="K108"/>
      <c r="L108" s="264"/>
      <c r="M108" s="264"/>
      <c r="N108" s="264"/>
      <c r="O108" s="267"/>
      <c r="P108" s="267"/>
      <c r="Q108" s="264"/>
      <c r="R108" s="80"/>
      <c r="S108" s="80"/>
      <c r="T108" s="80"/>
    </row>
    <row r="109" spans="1:20" s="77" customFormat="1" ht="19.5" customHeight="1" x14ac:dyDescent="0.2">
      <c r="A109" s="193"/>
      <c r="B109" s="194"/>
      <c r="C109" s="194"/>
      <c r="D109" s="195"/>
      <c r="E109" s="196"/>
      <c r="F109" s="196"/>
      <c r="G109" s="198"/>
      <c r="H109" s="168">
        <f t="shared" si="4"/>
        <v>0</v>
      </c>
      <c r="I109" s="199"/>
      <c r="J109" s="200"/>
      <c r="K109"/>
      <c r="L109" s="264"/>
      <c r="M109" s="264"/>
      <c r="N109" s="264"/>
      <c r="O109" s="267"/>
      <c r="P109" s="267"/>
      <c r="Q109" s="264"/>
      <c r="R109" s="80"/>
      <c r="S109" s="80"/>
      <c r="T109" s="80"/>
    </row>
    <row r="110" spans="1:20" s="77" customFormat="1" ht="19.5" customHeight="1" x14ac:dyDescent="0.2">
      <c r="A110" s="193"/>
      <c r="B110" s="194"/>
      <c r="C110" s="194"/>
      <c r="D110" s="195"/>
      <c r="E110" s="196"/>
      <c r="F110" s="196"/>
      <c r="G110" s="198"/>
      <c r="H110" s="168">
        <f t="shared" si="4"/>
        <v>0</v>
      </c>
      <c r="I110" s="199"/>
      <c r="J110" s="200"/>
      <c r="K110"/>
      <c r="L110" s="264"/>
      <c r="M110" s="264"/>
      <c r="N110" s="264"/>
      <c r="O110" s="267"/>
      <c r="P110" s="267"/>
      <c r="Q110" s="264"/>
      <c r="R110" s="80"/>
      <c r="S110" s="80"/>
      <c r="T110" s="80"/>
    </row>
    <row r="111" spans="1:20" s="77" customFormat="1" ht="19.5" customHeight="1" x14ac:dyDescent="0.2">
      <c r="A111" s="193"/>
      <c r="B111" s="194"/>
      <c r="C111" s="194"/>
      <c r="D111" s="195"/>
      <c r="E111" s="196"/>
      <c r="F111" s="196"/>
      <c r="G111" s="198"/>
      <c r="H111" s="168">
        <f t="shared" si="4"/>
        <v>0</v>
      </c>
      <c r="I111" s="199"/>
      <c r="J111" s="200"/>
      <c r="K111"/>
      <c r="L111" s="264"/>
      <c r="M111" s="264"/>
      <c r="N111" s="264"/>
      <c r="O111" s="267"/>
      <c r="P111" s="267"/>
      <c r="Q111" s="264"/>
      <c r="R111" s="80"/>
      <c r="S111" s="80"/>
      <c r="T111" s="80"/>
    </row>
    <row r="112" spans="1:20" s="77" customFormat="1" ht="19.5" customHeight="1" x14ac:dyDescent="0.2">
      <c r="A112" s="193"/>
      <c r="B112" s="194"/>
      <c r="C112" s="194"/>
      <c r="D112" s="195"/>
      <c r="E112" s="196"/>
      <c r="F112" s="196"/>
      <c r="G112" s="198"/>
      <c r="H112" s="168">
        <f t="shared" si="4"/>
        <v>0</v>
      </c>
      <c r="I112" s="199"/>
      <c r="J112" s="200"/>
      <c r="K112"/>
      <c r="L112" s="264"/>
      <c r="M112" s="264"/>
      <c r="N112" s="264"/>
      <c r="O112" s="267"/>
      <c r="P112" s="267"/>
      <c r="Q112" s="264"/>
      <c r="R112" s="80"/>
      <c r="S112" s="80"/>
      <c r="T112" s="80"/>
    </row>
    <row r="113" spans="1:27" s="77" customFormat="1" ht="19.5" customHeight="1" x14ac:dyDescent="0.2">
      <c r="A113" s="193"/>
      <c r="B113" s="194"/>
      <c r="C113" s="194"/>
      <c r="D113" s="195"/>
      <c r="E113" s="196"/>
      <c r="F113" s="196"/>
      <c r="G113" s="198"/>
      <c r="H113" s="168">
        <f t="shared" si="4"/>
        <v>0</v>
      </c>
      <c r="I113" s="199"/>
      <c r="J113" s="200"/>
      <c r="K113"/>
      <c r="L113" s="264"/>
      <c r="M113" s="264"/>
      <c r="N113" s="264"/>
      <c r="O113" s="267"/>
      <c r="P113" s="267"/>
      <c r="Q113" s="264"/>
      <c r="R113" s="80"/>
      <c r="S113" s="80"/>
      <c r="T113" s="80"/>
    </row>
    <row r="114" spans="1:27" s="77" customFormat="1" ht="37.5" customHeight="1" x14ac:dyDescent="0.2">
      <c r="A114" s="97"/>
      <c r="B114" s="98"/>
      <c r="C114" s="98"/>
      <c r="D114" s="365" t="s">
        <v>89</v>
      </c>
      <c r="E114" s="366"/>
      <c r="F114" s="366"/>
      <c r="G114" s="367"/>
      <c r="H114" s="104">
        <f>SUM(H102:H113)</f>
        <v>0</v>
      </c>
      <c r="I114" s="108"/>
      <c r="J114" s="109"/>
      <c r="K114"/>
      <c r="L114"/>
      <c r="M114"/>
      <c r="N114"/>
      <c r="O114" s="268" t="str">
        <f>IF(SUM(O102:O113)=0,"",SUM(O102:O113))</f>
        <v/>
      </c>
      <c r="P114" s="268" t="str">
        <f>IF(SUM(P102:P113)=0,"",SUM(P102:P113))</f>
        <v/>
      </c>
      <c r="Q114" s="80"/>
      <c r="R114" s="80"/>
      <c r="S114" s="80"/>
      <c r="T114" s="80"/>
    </row>
    <row r="115" spans="1:27" s="77" customFormat="1" x14ac:dyDescent="0.2">
      <c r="K115"/>
      <c r="Y115" s="99"/>
      <c r="Z115" s="99"/>
      <c r="AA115" s="99"/>
    </row>
    <row r="116" spans="1:27" s="77" customFormat="1" ht="16.5" customHeight="1" x14ac:dyDescent="0.2">
      <c r="A116" s="102" t="s">
        <v>121</v>
      </c>
      <c r="B116" s="103"/>
      <c r="C116" s="103"/>
      <c r="D116" s="103"/>
      <c r="E116" s="103"/>
      <c r="F116" s="103"/>
      <c r="G116" s="103"/>
      <c r="H116" s="103"/>
      <c r="I116" s="103"/>
      <c r="J116" s="103"/>
      <c r="K116"/>
      <c r="L116" s="99"/>
      <c r="M116" s="99"/>
      <c r="N116" s="99"/>
    </row>
    <row r="117" spans="1:27" s="76" customFormat="1" x14ac:dyDescent="0.2">
      <c r="A117" s="139" t="s">
        <v>48</v>
      </c>
      <c r="B117" s="140" t="str">
        <f>B$3</f>
        <v>Nom du bénéficiaire</v>
      </c>
      <c r="C117" s="139" t="str">
        <f>"DDP"&amp;B$6&amp;"_DEPL_"&amp;B97</f>
        <v>DDP1_DEPL_</v>
      </c>
      <c r="D117" s="141"/>
      <c r="E117" s="142">
        <f>MIN(J102:J113)</f>
        <v>0</v>
      </c>
      <c r="F117" s="141">
        <f>MAX(J102:J113)</f>
        <v>0</v>
      </c>
      <c r="G117" s="143" t="s">
        <v>101</v>
      </c>
      <c r="H117" s="143"/>
      <c r="I117" s="144">
        <f>H114</f>
        <v>0</v>
      </c>
      <c r="J117" s="144">
        <v>0</v>
      </c>
      <c r="K117"/>
      <c r="L117" s="74"/>
      <c r="M117" s="82"/>
      <c r="N117" s="71"/>
      <c r="O117" s="70"/>
      <c r="P117" s="70"/>
      <c r="Q117" s="70"/>
      <c r="R117" s="71"/>
      <c r="S117" s="71"/>
      <c r="T117" s="121"/>
      <c r="U117" s="71"/>
      <c r="V117" s="71"/>
      <c r="W117" s="71"/>
    </row>
    <row r="119" spans="1:27" s="80" customFormat="1" ht="40.5" customHeight="1" x14ac:dyDescent="0.2">
      <c r="A119" s="101" t="s">
        <v>86</v>
      </c>
      <c r="B119" s="347"/>
      <c r="C119" s="348"/>
      <c r="D119" s="349"/>
      <c r="E119" s="350" t="s">
        <v>87</v>
      </c>
      <c r="F119" s="351"/>
      <c r="G119" s="347"/>
      <c r="H119" s="348"/>
      <c r="I119" s="349"/>
      <c r="K119"/>
      <c r="M119" s="85"/>
    </row>
    <row r="120" spans="1:27" s="80" customFormat="1" ht="40.5" customHeight="1" x14ac:dyDescent="0.2">
      <c r="A120" s="101" t="s">
        <v>104</v>
      </c>
      <c r="B120" s="186"/>
      <c r="C120" s="187"/>
      <c r="D120" s="188"/>
      <c r="E120" s="166" t="s">
        <v>88</v>
      </c>
      <c r="F120" s="69" t="s">
        <v>102</v>
      </c>
      <c r="G120" s="189"/>
      <c r="H120" s="167" t="s">
        <v>103</v>
      </c>
      <c r="I120" s="190"/>
      <c r="J120" s="72"/>
      <c r="K120"/>
      <c r="N120" s="85"/>
    </row>
    <row r="121" spans="1:27" s="94" customFormat="1" ht="20.25" customHeight="1" x14ac:dyDescent="0.2">
      <c r="A121" s="92"/>
      <c r="B121" s="92"/>
      <c r="C121" s="92"/>
      <c r="D121" s="93"/>
      <c r="E121" s="85"/>
      <c r="F121" s="85"/>
      <c r="G121" s="85"/>
      <c r="H121" s="85"/>
      <c r="I121" s="85"/>
      <c r="J121" s="85"/>
      <c r="K121"/>
      <c r="L121" s="85"/>
      <c r="M121" s="85"/>
      <c r="N121" s="85"/>
    </row>
    <row r="122" spans="1:27" s="67" customFormat="1" ht="24.75" customHeight="1" x14ac:dyDescent="0.25">
      <c r="A122" s="364" t="s">
        <v>72</v>
      </c>
      <c r="B122" s="364"/>
      <c r="C122" s="364"/>
      <c r="D122" s="341" t="s">
        <v>73</v>
      </c>
      <c r="E122" s="342"/>
      <c r="F122" s="342"/>
      <c r="G122" s="343"/>
      <c r="H122" s="364" t="s">
        <v>74</v>
      </c>
      <c r="I122" s="364"/>
      <c r="J122" s="364"/>
      <c r="K122"/>
      <c r="L122" s="363" t="s">
        <v>65</v>
      </c>
      <c r="M122" s="363"/>
      <c r="N122" s="363"/>
      <c r="O122" s="363"/>
      <c r="P122" s="363"/>
      <c r="Q122" s="363"/>
      <c r="R122" s="86"/>
      <c r="S122" s="86"/>
      <c r="T122" s="86"/>
    </row>
    <row r="123" spans="1:27" s="77" customFormat="1" ht="36" customHeight="1" x14ac:dyDescent="0.2">
      <c r="A123" s="96" t="s">
        <v>70</v>
      </c>
      <c r="B123" s="96" t="s">
        <v>36</v>
      </c>
      <c r="C123" s="96" t="s">
        <v>71</v>
      </c>
      <c r="D123" s="96" t="s">
        <v>139</v>
      </c>
      <c r="E123" s="96" t="s">
        <v>107</v>
      </c>
      <c r="F123" s="96" t="s">
        <v>106</v>
      </c>
      <c r="G123" s="96" t="s">
        <v>138</v>
      </c>
      <c r="H123" s="96" t="s">
        <v>35</v>
      </c>
      <c r="I123" s="96" t="s">
        <v>168</v>
      </c>
      <c r="J123" s="96" t="s">
        <v>34</v>
      </c>
      <c r="K123"/>
      <c r="L123" s="266" t="s">
        <v>62</v>
      </c>
      <c r="M123" s="266" t="s">
        <v>63</v>
      </c>
      <c r="N123" s="266" t="s">
        <v>64</v>
      </c>
      <c r="O123" s="266" t="s">
        <v>38</v>
      </c>
      <c r="P123" s="266" t="s">
        <v>59</v>
      </c>
      <c r="Q123" s="266" t="s">
        <v>14</v>
      </c>
      <c r="R123" s="80"/>
      <c r="S123" s="80"/>
      <c r="T123" s="80"/>
    </row>
    <row r="124" spans="1:27" s="77" customFormat="1" ht="19.5" customHeight="1" x14ac:dyDescent="0.2">
      <c r="A124" s="193"/>
      <c r="B124" s="194"/>
      <c r="C124" s="194"/>
      <c r="D124" s="191"/>
      <c r="E124" s="191"/>
      <c r="F124" s="191"/>
      <c r="G124" s="194"/>
      <c r="H124" s="168">
        <f>D124+E124+F124</f>
        <v>0</v>
      </c>
      <c r="I124" s="199"/>
      <c r="J124" s="200"/>
      <c r="K124"/>
      <c r="L124" s="264"/>
      <c r="M124" s="264"/>
      <c r="N124" s="264"/>
      <c r="O124" s="267"/>
      <c r="P124" s="267"/>
      <c r="Q124" s="264"/>
      <c r="R124" s="80"/>
      <c r="S124" s="80"/>
      <c r="T124" s="80"/>
    </row>
    <row r="125" spans="1:27" s="77" customFormat="1" ht="19.5" customHeight="1" x14ac:dyDescent="0.2">
      <c r="A125" s="193"/>
      <c r="B125" s="194"/>
      <c r="C125" s="194"/>
      <c r="D125" s="191"/>
      <c r="E125" s="191"/>
      <c r="F125" s="191"/>
      <c r="G125" s="194"/>
      <c r="H125" s="168">
        <f>D125+E125+F125</f>
        <v>0</v>
      </c>
      <c r="I125" s="199"/>
      <c r="J125" s="200"/>
      <c r="K125"/>
      <c r="L125" s="264"/>
      <c r="M125" s="264"/>
      <c r="N125" s="264"/>
      <c r="O125" s="267"/>
      <c r="P125" s="267"/>
      <c r="Q125" s="264"/>
      <c r="R125" s="80"/>
      <c r="S125" s="80"/>
      <c r="T125" s="80"/>
    </row>
    <row r="126" spans="1:27" s="77" customFormat="1" ht="19.5" customHeight="1" x14ac:dyDescent="0.2">
      <c r="A126" s="193"/>
      <c r="B126" s="194"/>
      <c r="C126" s="194"/>
      <c r="D126" s="191"/>
      <c r="E126" s="191"/>
      <c r="F126" s="191"/>
      <c r="G126" s="194"/>
      <c r="H126" s="168">
        <f t="shared" ref="H126:H135" si="5">D126+E126+F126</f>
        <v>0</v>
      </c>
      <c r="I126" s="199"/>
      <c r="J126" s="200"/>
      <c r="K126"/>
      <c r="L126" s="264"/>
      <c r="M126" s="264"/>
      <c r="N126" s="264"/>
      <c r="O126" s="267"/>
      <c r="P126" s="267"/>
      <c r="Q126" s="264"/>
      <c r="R126" s="80"/>
      <c r="S126" s="80"/>
      <c r="T126" s="80"/>
    </row>
    <row r="127" spans="1:27" s="77" customFormat="1" ht="19.5" customHeight="1" x14ac:dyDescent="0.2">
      <c r="A127" s="193"/>
      <c r="B127" s="194"/>
      <c r="C127" s="194"/>
      <c r="D127" s="191"/>
      <c r="E127" s="191"/>
      <c r="F127" s="191"/>
      <c r="G127" s="194"/>
      <c r="H127" s="168">
        <f t="shared" si="5"/>
        <v>0</v>
      </c>
      <c r="I127" s="199"/>
      <c r="J127" s="200"/>
      <c r="K127"/>
      <c r="L127" s="264"/>
      <c r="M127" s="264"/>
      <c r="N127" s="264"/>
      <c r="O127" s="267"/>
      <c r="P127" s="267"/>
      <c r="Q127" s="264"/>
      <c r="R127" s="80"/>
      <c r="S127" s="80"/>
      <c r="T127" s="80"/>
    </row>
    <row r="128" spans="1:27" s="77" customFormat="1" ht="19.5" customHeight="1" x14ac:dyDescent="0.2">
      <c r="A128" s="193"/>
      <c r="B128" s="194"/>
      <c r="C128" s="194"/>
      <c r="D128" s="195"/>
      <c r="E128" s="196"/>
      <c r="F128" s="196"/>
      <c r="G128" s="198"/>
      <c r="H128" s="168">
        <f t="shared" si="5"/>
        <v>0</v>
      </c>
      <c r="I128" s="199"/>
      <c r="J128" s="200"/>
      <c r="K128"/>
      <c r="L128" s="264"/>
      <c r="M128" s="264"/>
      <c r="N128" s="264"/>
      <c r="O128" s="267"/>
      <c r="P128" s="267"/>
      <c r="Q128" s="264"/>
      <c r="R128" s="80"/>
      <c r="S128" s="80"/>
      <c r="T128" s="80"/>
    </row>
    <row r="129" spans="1:27" s="77" customFormat="1" ht="19.5" customHeight="1" x14ac:dyDescent="0.2">
      <c r="A129" s="193"/>
      <c r="B129" s="194"/>
      <c r="C129" s="194"/>
      <c r="D129" s="195"/>
      <c r="E129" s="196"/>
      <c r="F129" s="196"/>
      <c r="G129" s="198"/>
      <c r="H129" s="168">
        <f t="shared" si="5"/>
        <v>0</v>
      </c>
      <c r="I129" s="199"/>
      <c r="J129" s="200"/>
      <c r="K129"/>
      <c r="L129" s="264"/>
      <c r="M129" s="264"/>
      <c r="N129" s="264"/>
      <c r="O129" s="267"/>
      <c r="P129" s="267"/>
      <c r="Q129" s="264"/>
      <c r="R129" s="80"/>
      <c r="S129" s="80"/>
      <c r="T129" s="80"/>
    </row>
    <row r="130" spans="1:27" s="77" customFormat="1" ht="19.5" customHeight="1" x14ac:dyDescent="0.2">
      <c r="A130" s="193"/>
      <c r="B130" s="194"/>
      <c r="C130" s="194"/>
      <c r="D130" s="195"/>
      <c r="E130" s="196"/>
      <c r="F130" s="196"/>
      <c r="G130" s="198"/>
      <c r="H130" s="168">
        <f t="shared" si="5"/>
        <v>0</v>
      </c>
      <c r="I130" s="199"/>
      <c r="J130" s="200"/>
      <c r="K130"/>
      <c r="L130" s="264"/>
      <c r="M130" s="264"/>
      <c r="N130" s="264"/>
      <c r="O130" s="267"/>
      <c r="P130" s="267"/>
      <c r="Q130" s="264"/>
      <c r="R130" s="80"/>
      <c r="S130" s="80"/>
      <c r="T130" s="80"/>
    </row>
    <row r="131" spans="1:27" s="77" customFormat="1" ht="19.5" customHeight="1" x14ac:dyDescent="0.2">
      <c r="A131" s="193"/>
      <c r="B131" s="194"/>
      <c r="C131" s="194"/>
      <c r="D131" s="195"/>
      <c r="E131" s="196"/>
      <c r="F131" s="196"/>
      <c r="G131" s="198"/>
      <c r="H131" s="168">
        <f t="shared" si="5"/>
        <v>0</v>
      </c>
      <c r="I131" s="199"/>
      <c r="J131" s="200"/>
      <c r="K131"/>
      <c r="L131" s="264"/>
      <c r="M131" s="264"/>
      <c r="N131" s="264"/>
      <c r="O131" s="267"/>
      <c r="P131" s="267"/>
      <c r="Q131" s="264"/>
      <c r="R131" s="80"/>
      <c r="S131" s="80"/>
      <c r="T131" s="80"/>
    </row>
    <row r="132" spans="1:27" s="77" customFormat="1" ht="19.5" customHeight="1" x14ac:dyDescent="0.2">
      <c r="A132" s="193"/>
      <c r="B132" s="194"/>
      <c r="C132" s="194"/>
      <c r="D132" s="195"/>
      <c r="E132" s="196"/>
      <c r="F132" s="196"/>
      <c r="G132" s="198"/>
      <c r="H132" s="168">
        <f t="shared" si="5"/>
        <v>0</v>
      </c>
      <c r="I132" s="199"/>
      <c r="J132" s="200"/>
      <c r="K132"/>
      <c r="L132" s="264"/>
      <c r="M132" s="264"/>
      <c r="N132" s="264"/>
      <c r="O132" s="267"/>
      <c r="P132" s="267"/>
      <c r="Q132" s="264"/>
      <c r="R132" s="80"/>
      <c r="S132" s="80"/>
      <c r="T132" s="80"/>
    </row>
    <row r="133" spans="1:27" s="77" customFormat="1" ht="19.5" customHeight="1" x14ac:dyDescent="0.2">
      <c r="A133" s="193"/>
      <c r="B133" s="194"/>
      <c r="C133" s="194"/>
      <c r="D133" s="195"/>
      <c r="E133" s="196"/>
      <c r="F133" s="196"/>
      <c r="G133" s="198"/>
      <c r="H133" s="168">
        <f t="shared" si="5"/>
        <v>0</v>
      </c>
      <c r="I133" s="199"/>
      <c r="J133" s="200"/>
      <c r="K133"/>
      <c r="L133" s="264"/>
      <c r="M133" s="264"/>
      <c r="N133" s="264"/>
      <c r="O133" s="267"/>
      <c r="P133" s="267"/>
      <c r="Q133" s="264"/>
      <c r="R133" s="80"/>
      <c r="S133" s="80"/>
      <c r="T133" s="80"/>
    </row>
    <row r="134" spans="1:27" s="77" customFormat="1" ht="19.5" customHeight="1" x14ac:dyDescent="0.2">
      <c r="A134" s="193"/>
      <c r="B134" s="194"/>
      <c r="C134" s="194"/>
      <c r="D134" s="195"/>
      <c r="E134" s="196"/>
      <c r="F134" s="196"/>
      <c r="G134" s="198"/>
      <c r="H134" s="168">
        <f t="shared" si="5"/>
        <v>0</v>
      </c>
      <c r="I134" s="199"/>
      <c r="J134" s="200"/>
      <c r="K134"/>
      <c r="L134" s="264"/>
      <c r="M134" s="264"/>
      <c r="N134" s="264"/>
      <c r="O134" s="267"/>
      <c r="P134" s="267"/>
      <c r="Q134" s="264"/>
      <c r="R134" s="80"/>
      <c r="S134" s="80"/>
      <c r="T134" s="80"/>
    </row>
    <row r="135" spans="1:27" s="77" customFormat="1" ht="19.5" customHeight="1" x14ac:dyDescent="0.2">
      <c r="A135" s="193"/>
      <c r="B135" s="194"/>
      <c r="C135" s="194"/>
      <c r="D135" s="195"/>
      <c r="E135" s="196"/>
      <c r="F135" s="196"/>
      <c r="G135" s="198"/>
      <c r="H135" s="168">
        <f t="shared" si="5"/>
        <v>0</v>
      </c>
      <c r="I135" s="199"/>
      <c r="J135" s="200"/>
      <c r="K135"/>
      <c r="L135" s="264"/>
      <c r="M135" s="264"/>
      <c r="N135" s="264"/>
      <c r="O135" s="267"/>
      <c r="P135" s="267"/>
      <c r="Q135" s="264"/>
      <c r="R135" s="80"/>
      <c r="S135" s="80"/>
      <c r="T135" s="80"/>
    </row>
    <row r="136" spans="1:27" s="77" customFormat="1" ht="37.5" customHeight="1" x14ac:dyDescent="0.2">
      <c r="A136" s="97"/>
      <c r="B136" s="98"/>
      <c r="C136" s="98"/>
      <c r="D136" s="365" t="s">
        <v>89</v>
      </c>
      <c r="E136" s="366"/>
      <c r="F136" s="366"/>
      <c r="G136" s="367"/>
      <c r="H136" s="104">
        <f>SUM(H124:H135)</f>
        <v>0</v>
      </c>
      <c r="I136" s="108"/>
      <c r="J136" s="109"/>
      <c r="K136"/>
      <c r="L136"/>
      <c r="M136"/>
      <c r="N136"/>
      <c r="O136" s="268" t="str">
        <f>IF(SUM(O124:O135)=0,"",SUM(O124:O135))</f>
        <v/>
      </c>
      <c r="P136" s="268" t="str">
        <f>IF(SUM(P124:P135)=0,"",SUM(P124:P135))</f>
        <v/>
      </c>
      <c r="Q136" s="80"/>
      <c r="R136" s="80"/>
      <c r="S136" s="80"/>
      <c r="T136" s="80"/>
    </row>
    <row r="137" spans="1:27" s="77" customFormat="1" x14ac:dyDescent="0.2">
      <c r="K137"/>
      <c r="Y137" s="99"/>
      <c r="Z137" s="99"/>
      <c r="AA137" s="99"/>
    </row>
    <row r="138" spans="1:27" s="77" customFormat="1" ht="16.5" customHeight="1" x14ac:dyDescent="0.2">
      <c r="A138" s="102" t="s">
        <v>121</v>
      </c>
      <c r="B138" s="103"/>
      <c r="C138" s="103"/>
      <c r="D138" s="103"/>
      <c r="E138" s="103"/>
      <c r="F138" s="103"/>
      <c r="G138" s="103"/>
      <c r="H138" s="103"/>
      <c r="I138" s="103"/>
      <c r="J138" s="103"/>
      <c r="K138"/>
      <c r="L138" s="99"/>
      <c r="M138" s="99"/>
      <c r="N138" s="99"/>
    </row>
    <row r="139" spans="1:27" s="76" customFormat="1" x14ac:dyDescent="0.2">
      <c r="A139" s="139" t="s">
        <v>48</v>
      </c>
      <c r="B139" s="140" t="str">
        <f>B$3</f>
        <v>Nom du bénéficiaire</v>
      </c>
      <c r="C139" s="139" t="str">
        <f>"DDP"&amp;B$6&amp;"_DEPL_"&amp;B119</f>
        <v>DDP1_DEPL_</v>
      </c>
      <c r="D139" s="141"/>
      <c r="E139" s="142">
        <f>MIN(J124:J135)</f>
        <v>0</v>
      </c>
      <c r="F139" s="141">
        <f>MAX(J124:J135)</f>
        <v>0</v>
      </c>
      <c r="G139" s="143" t="s">
        <v>101</v>
      </c>
      <c r="H139" s="143"/>
      <c r="I139" s="144">
        <f>H136</f>
        <v>0</v>
      </c>
      <c r="J139" s="144">
        <v>0</v>
      </c>
      <c r="K139"/>
      <c r="L139" s="74"/>
      <c r="M139" s="82"/>
      <c r="N139" s="71"/>
      <c r="O139" s="70"/>
      <c r="P139" s="70"/>
      <c r="Q139" s="70"/>
      <c r="R139" s="71"/>
      <c r="S139" s="71"/>
      <c r="T139" s="121"/>
      <c r="U139" s="71"/>
      <c r="V139" s="71"/>
      <c r="W139" s="71"/>
    </row>
    <row r="140" spans="1:27" s="82" customFormat="1" ht="20.25" customHeight="1" x14ac:dyDescent="0.2">
      <c r="B140" s="83"/>
      <c r="C140" s="83"/>
      <c r="E140" s="84"/>
      <c r="K140"/>
    </row>
  </sheetData>
  <mergeCells count="52">
    <mergeCell ref="B97:D97"/>
    <mergeCell ref="E97:F97"/>
    <mergeCell ref="G97:I97"/>
    <mergeCell ref="A78:C78"/>
    <mergeCell ref="D78:G78"/>
    <mergeCell ref="H78:J78"/>
    <mergeCell ref="L78:Q78"/>
    <mergeCell ref="D92:G92"/>
    <mergeCell ref="L55:Q55"/>
    <mergeCell ref="D69:G69"/>
    <mergeCell ref="B75:D75"/>
    <mergeCell ref="E75:F75"/>
    <mergeCell ref="G75:I75"/>
    <mergeCell ref="B52:D52"/>
    <mergeCell ref="E52:F52"/>
    <mergeCell ref="G52:I52"/>
    <mergeCell ref="A55:C55"/>
    <mergeCell ref="D55:G55"/>
    <mergeCell ref="H55:J55"/>
    <mergeCell ref="A33:C33"/>
    <mergeCell ref="D33:G33"/>
    <mergeCell ref="H33:J33"/>
    <mergeCell ref="L33:Q33"/>
    <mergeCell ref="D47:G47"/>
    <mergeCell ref="D11:G11"/>
    <mergeCell ref="H11:J11"/>
    <mergeCell ref="B30:D30"/>
    <mergeCell ref="E30:F30"/>
    <mergeCell ref="G30:I30"/>
    <mergeCell ref="D136:G136"/>
    <mergeCell ref="B119:D119"/>
    <mergeCell ref="E119:F119"/>
    <mergeCell ref="G119:I119"/>
    <mergeCell ref="A122:C122"/>
    <mergeCell ref="D122:G122"/>
    <mergeCell ref="H122:J122"/>
    <mergeCell ref="B3:C3"/>
    <mergeCell ref="B4:C4"/>
    <mergeCell ref="B6:C6"/>
    <mergeCell ref="B5:C5"/>
    <mergeCell ref="L122:Q122"/>
    <mergeCell ref="A100:C100"/>
    <mergeCell ref="D100:G100"/>
    <mergeCell ref="H100:J100"/>
    <mergeCell ref="L100:Q100"/>
    <mergeCell ref="D114:G114"/>
    <mergeCell ref="L11:Q11"/>
    <mergeCell ref="D25:G25"/>
    <mergeCell ref="B8:D8"/>
    <mergeCell ref="E8:F8"/>
    <mergeCell ref="G8:I8"/>
    <mergeCell ref="A11:C11"/>
  </mergeCells>
  <conditionalFormatting sqref="D13:D24">
    <cfRule type="duplicateValues" dxfId="32" priority="18"/>
  </conditionalFormatting>
  <conditionalFormatting sqref="E13:E24">
    <cfRule type="duplicateValues" dxfId="31" priority="17"/>
  </conditionalFormatting>
  <conditionalFormatting sqref="F13:F24">
    <cfRule type="duplicateValues" dxfId="30" priority="16"/>
  </conditionalFormatting>
  <conditionalFormatting sqref="D35:D46">
    <cfRule type="duplicateValues" dxfId="28" priority="15"/>
  </conditionalFormatting>
  <conditionalFormatting sqref="E35:E46">
    <cfRule type="duplicateValues" dxfId="27" priority="14"/>
  </conditionalFormatting>
  <conditionalFormatting sqref="F35:F46">
    <cfRule type="duplicateValues" dxfId="26" priority="13"/>
  </conditionalFormatting>
  <conditionalFormatting sqref="D57:D68">
    <cfRule type="duplicateValues" dxfId="25" priority="12"/>
  </conditionalFormatting>
  <conditionalFormatting sqref="E57:E68">
    <cfRule type="duplicateValues" dxfId="24" priority="11"/>
  </conditionalFormatting>
  <conditionalFormatting sqref="F57:F68">
    <cfRule type="duplicateValues" dxfId="23" priority="10"/>
  </conditionalFormatting>
  <conditionalFormatting sqref="D80:D91">
    <cfRule type="duplicateValues" dxfId="22" priority="9"/>
  </conditionalFormatting>
  <conditionalFormatting sqref="E80:E91">
    <cfRule type="duplicateValues" dxfId="21" priority="8"/>
  </conditionalFormatting>
  <conditionalFormatting sqref="F80:F91">
    <cfRule type="duplicateValues" dxfId="20" priority="7"/>
  </conditionalFormatting>
  <conditionalFormatting sqref="D102:D113">
    <cfRule type="duplicateValues" dxfId="19" priority="6"/>
  </conditionalFormatting>
  <conditionalFormatting sqref="E102:E113">
    <cfRule type="duplicateValues" dxfId="18" priority="5"/>
  </conditionalFormatting>
  <conditionalFormatting sqref="F102:F113">
    <cfRule type="duplicateValues" dxfId="17" priority="4"/>
  </conditionalFormatting>
  <conditionalFormatting sqref="D124:D135">
    <cfRule type="duplicateValues" dxfId="16" priority="3"/>
  </conditionalFormatting>
  <conditionalFormatting sqref="E124:E135">
    <cfRule type="duplicateValues" dxfId="15" priority="2"/>
  </conditionalFormatting>
  <conditionalFormatting sqref="F124:F135">
    <cfRule type="duplicateValues" dxfId="14" priority="1"/>
  </conditionalFormatting>
  <dataValidations count="1">
    <dataValidation type="list" allowBlank="1" showInputMessage="1" showErrorMessage="1" sqref="L13:N24 L35:N46 L57:N68 L80:N91 L102:N113 L124:N135" xr:uid="{00000000-0002-0000-0300-000000000000}">
      <formula1>"conforme,non conforme"</formula1>
    </dataValidation>
  </dataValidations>
  <pageMargins left="0.70866141732283472" right="0.70866141732283472" top="0.39370078740157483" bottom="0.55118110236220474" header="0.31496062992125984" footer="0.31496062992125984"/>
  <pageSetup paperSize="9" scale="61" fitToHeight="0" orientation="landscape" r:id="rId1"/>
  <headerFooter>
    <oddFooter>&amp;Rpage &amp;P</oddFooter>
  </headerFooter>
  <rowBreaks count="5" manualBreakCount="5">
    <brk id="29" max="16383" man="1"/>
    <brk id="51" max="16383" man="1"/>
    <brk id="74" max="16383" man="1"/>
    <brk id="96" max="16383" man="1"/>
    <brk id="118"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86773-949C-46B0-889B-80436C946B01}">
  <sheetPr>
    <tabColor rgb="FFFFC000"/>
    <pageSetUpPr fitToPage="1"/>
  </sheetPr>
  <dimension ref="A1:AF144"/>
  <sheetViews>
    <sheetView view="pageBreakPreview" zoomScale="80" zoomScaleNormal="80" zoomScaleSheetLayoutView="80" workbookViewId="0">
      <pane ySplit="6" topLeftCell="A7" activePane="bottomLeft" state="frozenSplit"/>
      <selection pane="bottomLeft" activeCell="C8" sqref="C8"/>
    </sheetView>
  </sheetViews>
  <sheetFormatPr baseColWidth="10" defaultColWidth="11" defaultRowHeight="14.25" x14ac:dyDescent="0.2"/>
  <cols>
    <col min="1" max="1" width="24.5" style="77" customWidth="1"/>
    <col min="2" max="2" width="34.5" style="77" customWidth="1"/>
    <col min="3" max="3" width="35.375" style="77" customWidth="1"/>
    <col min="4" max="5" width="19.5" style="77" customWidth="1"/>
    <col min="6" max="6" width="17.75" style="77" customWidth="1"/>
    <col min="7" max="7" width="14.25" style="77" customWidth="1"/>
    <col min="8" max="8" width="12.75" style="77" customWidth="1"/>
    <col min="9" max="9" width="16" style="77" customWidth="1"/>
    <col min="10" max="10" width="15.25" style="77" customWidth="1"/>
    <col min="11" max="12" width="29.625" style="77" customWidth="1"/>
    <col min="13" max="13" width="12.125" style="77" customWidth="1"/>
    <col min="14" max="14" width="15.625" style="77" customWidth="1"/>
    <col min="15" max="15" width="14.625" style="77" customWidth="1"/>
    <col min="16" max="16" width="16.75" style="77" customWidth="1"/>
    <col min="17" max="17" width="14.25" style="77" customWidth="1"/>
    <col min="18" max="18" width="15.875" style="77" customWidth="1"/>
    <col min="19" max="19" width="12.75" style="77" customWidth="1"/>
    <col min="20" max="20" width="28.875" style="77" customWidth="1"/>
    <col min="21" max="28" width="13.375" style="77" customWidth="1"/>
    <col min="29" max="29" width="19.5" style="77" customWidth="1"/>
    <col min="30" max="33" width="11" style="77" customWidth="1"/>
    <col min="34" max="16384" width="11" style="77"/>
  </cols>
  <sheetData>
    <row r="1" spans="1:29" s="275" customFormat="1" ht="51.75" customHeight="1" x14ac:dyDescent="0.2">
      <c r="A1" s="16" t="s">
        <v>148</v>
      </c>
      <c r="M1" s="77"/>
    </row>
    <row r="2" spans="1:29" s="275" customFormat="1" ht="31.5" customHeight="1" x14ac:dyDescent="0.2">
      <c r="A2" s="16"/>
      <c r="B2" s="1"/>
      <c r="M2" s="77"/>
    </row>
    <row r="3" spans="1:29" s="1" customFormat="1" ht="20.25" customHeight="1" x14ac:dyDescent="0.2">
      <c r="A3" s="5" t="s">
        <v>21</v>
      </c>
      <c r="B3" s="377" t="str">
        <f>Dépenses!B4</f>
        <v>Nom du bénéficiaire</v>
      </c>
      <c r="C3" s="378"/>
      <c r="M3" s="77"/>
    </row>
    <row r="4" spans="1:29" s="1" customFormat="1" ht="20.25" customHeight="1" x14ac:dyDescent="0.2">
      <c r="A4" s="309" t="s">
        <v>123</v>
      </c>
      <c r="B4" s="377" t="str">
        <f>Dépenses!B5</f>
        <v>BFC000xxxxx</v>
      </c>
      <c r="C4" s="378"/>
      <c r="G4" s="303"/>
      <c r="M4" s="77"/>
      <c r="N4" s="307"/>
    </row>
    <row r="5" spans="1:29" s="1" customFormat="1" ht="20.25" customHeight="1" x14ac:dyDescent="0.2">
      <c r="A5" s="308" t="s">
        <v>20</v>
      </c>
      <c r="B5" s="377" t="str">
        <f>Dépenses!B6</f>
        <v>Nom de l'opération</v>
      </c>
      <c r="C5" s="378"/>
      <c r="G5" s="303"/>
      <c r="M5" s="77"/>
      <c r="N5" s="307"/>
    </row>
    <row r="6" spans="1:29" s="1" customFormat="1" ht="20.25" customHeight="1" x14ac:dyDescent="0.2">
      <c r="A6" s="5" t="s">
        <v>125</v>
      </c>
      <c r="B6" s="379">
        <f>Dépenses!B7</f>
        <v>1</v>
      </c>
      <c r="C6" s="380"/>
      <c r="M6" s="77"/>
    </row>
    <row r="7" spans="1:29" s="1" customFormat="1" ht="20.25" customHeight="1" x14ac:dyDescent="0.2">
      <c r="B7" s="306"/>
      <c r="C7" s="306"/>
      <c r="G7" s="303"/>
      <c r="M7" s="77"/>
    </row>
    <row r="8" spans="1:29" s="1" customFormat="1" ht="42" customHeight="1" x14ac:dyDescent="0.2">
      <c r="A8" s="305" t="s">
        <v>88</v>
      </c>
      <c r="B8" s="304" t="s">
        <v>102</v>
      </c>
      <c r="C8" s="201"/>
      <c r="D8" s="304" t="s">
        <v>103</v>
      </c>
      <c r="E8" s="201"/>
      <c r="F8" s="77"/>
      <c r="G8" s="303"/>
      <c r="M8" s="77"/>
    </row>
    <row r="9" spans="1:29" s="80" customFormat="1" ht="20.25" customHeight="1" x14ac:dyDescent="0.2">
      <c r="A9" s="302"/>
      <c r="B9" s="302"/>
      <c r="C9" s="302"/>
      <c r="D9" s="93"/>
      <c r="E9" s="93"/>
      <c r="F9" s="93"/>
      <c r="G9" s="301"/>
      <c r="H9" s="301"/>
      <c r="I9" s="301"/>
      <c r="J9" s="301"/>
      <c r="K9" s="301"/>
      <c r="L9" s="301"/>
      <c r="M9" s="77"/>
      <c r="N9" s="301"/>
      <c r="O9" s="301"/>
      <c r="P9" s="301"/>
      <c r="Q9" s="301"/>
    </row>
    <row r="10" spans="1:29" s="67" customFormat="1" ht="24.75" customHeight="1" x14ac:dyDescent="0.25">
      <c r="A10" s="370" t="s">
        <v>158</v>
      </c>
      <c r="B10" s="370"/>
      <c r="C10" s="370"/>
      <c r="D10" s="77"/>
      <c r="E10" s="77"/>
      <c r="F10" s="77"/>
      <c r="G10" s="77"/>
      <c r="H10" s="77"/>
      <c r="I10" s="77"/>
      <c r="J10" s="77"/>
      <c r="K10" s="77"/>
      <c r="L10" s="77"/>
      <c r="M10" s="77"/>
      <c r="N10" s="371" t="s">
        <v>65</v>
      </c>
      <c r="O10" s="372"/>
      <c r="P10" s="372"/>
      <c r="Q10" s="372"/>
      <c r="R10" s="372"/>
      <c r="S10" s="372"/>
      <c r="T10" s="373"/>
      <c r="U10" s="86"/>
      <c r="V10" s="86"/>
      <c r="W10" s="86"/>
      <c r="X10" s="86"/>
      <c r="Y10" s="86"/>
      <c r="Z10" s="86"/>
      <c r="AA10" s="86"/>
      <c r="AB10" s="86"/>
      <c r="AC10" s="86"/>
    </row>
    <row r="11" spans="1:29" s="67" customFormat="1" ht="24.75" customHeight="1" x14ac:dyDescent="0.25">
      <c r="A11" s="300" t="s">
        <v>157</v>
      </c>
      <c r="B11" s="370" t="s">
        <v>159</v>
      </c>
      <c r="C11" s="370"/>
      <c r="D11" s="77"/>
      <c r="E11" s="77"/>
      <c r="F11" s="77"/>
      <c r="G11" s="77"/>
      <c r="H11" s="77"/>
      <c r="I11" s="77"/>
      <c r="J11" s="77"/>
      <c r="K11" s="77"/>
      <c r="L11" s="77"/>
      <c r="M11" s="77"/>
      <c r="N11" s="374"/>
      <c r="O11" s="375"/>
      <c r="P11" s="375"/>
      <c r="Q11" s="375"/>
      <c r="R11" s="375"/>
      <c r="S11" s="375"/>
      <c r="T11" s="376"/>
      <c r="U11" s="86"/>
      <c r="V11" s="86"/>
      <c r="W11" s="86"/>
      <c r="X11" s="86"/>
      <c r="Y11" s="86"/>
      <c r="Z11" s="86"/>
      <c r="AA11" s="86"/>
      <c r="AB11" s="86"/>
      <c r="AC11" s="86"/>
    </row>
    <row r="12" spans="1:29" s="67" customFormat="1" ht="24.75" customHeight="1" x14ac:dyDescent="0.25">
      <c r="A12" s="300" t="s">
        <v>204</v>
      </c>
      <c r="B12" s="368" t="s">
        <v>206</v>
      </c>
      <c r="C12" s="369"/>
      <c r="D12" s="299"/>
      <c r="E12" s="299"/>
      <c r="F12" s="299"/>
      <c r="G12" s="299"/>
      <c r="H12" s="299"/>
      <c r="I12" s="299"/>
      <c r="J12" s="299"/>
      <c r="K12" s="299"/>
      <c r="L12" s="298"/>
      <c r="M12" s="77"/>
      <c r="N12" s="297"/>
      <c r="O12" s="296"/>
      <c r="P12" s="296"/>
      <c r="Q12" s="296"/>
      <c r="R12" s="296"/>
      <c r="S12" s="296"/>
      <c r="T12" s="295"/>
      <c r="U12" s="86"/>
      <c r="V12" s="86"/>
      <c r="W12" s="86"/>
      <c r="X12" s="86"/>
      <c r="Y12" s="86"/>
      <c r="Z12" s="86"/>
      <c r="AA12" s="86"/>
      <c r="AB12" s="86"/>
      <c r="AC12" s="86"/>
    </row>
    <row r="13" spans="1:29" ht="42" customHeight="1" x14ac:dyDescent="0.2">
      <c r="A13" s="294" t="s">
        <v>1</v>
      </c>
      <c r="B13" s="294" t="s">
        <v>150</v>
      </c>
      <c r="C13" s="294" t="s">
        <v>149</v>
      </c>
      <c r="D13" s="294" t="s">
        <v>134</v>
      </c>
      <c r="E13" s="294" t="s">
        <v>152</v>
      </c>
      <c r="F13" s="294" t="s">
        <v>205</v>
      </c>
      <c r="G13" s="294" t="s">
        <v>0</v>
      </c>
      <c r="H13" s="294" t="s">
        <v>153</v>
      </c>
      <c r="I13" s="294" t="s">
        <v>212</v>
      </c>
      <c r="J13" s="294" t="s">
        <v>5</v>
      </c>
      <c r="K13" s="294" t="s">
        <v>14</v>
      </c>
      <c r="L13" s="294" t="s">
        <v>151</v>
      </c>
      <c r="N13" s="292" t="s">
        <v>62</v>
      </c>
      <c r="O13" s="292" t="s">
        <v>63</v>
      </c>
      <c r="P13" s="293" t="s">
        <v>213</v>
      </c>
      <c r="Q13" s="292" t="s">
        <v>64</v>
      </c>
      <c r="R13" s="292" t="s">
        <v>38</v>
      </c>
      <c r="S13" s="292" t="s">
        <v>59</v>
      </c>
      <c r="T13" s="292" t="s">
        <v>14</v>
      </c>
      <c r="U13" s="80"/>
      <c r="V13" s="80"/>
      <c r="W13" s="80"/>
      <c r="X13" s="80"/>
      <c r="Y13" s="80"/>
      <c r="Z13" s="80"/>
      <c r="AA13" s="80"/>
      <c r="AB13" s="80"/>
      <c r="AC13" s="80"/>
    </row>
    <row r="14" spans="1:29" ht="19.5" customHeight="1" x14ac:dyDescent="0.2">
      <c r="A14" s="202"/>
      <c r="B14" s="203"/>
      <c r="C14" s="201"/>
      <c r="D14" s="201"/>
      <c r="E14" s="203"/>
      <c r="F14" s="201"/>
      <c r="G14" s="203"/>
      <c r="H14" s="191"/>
      <c r="I14" s="191"/>
      <c r="J14" s="191"/>
      <c r="K14" s="203"/>
      <c r="L14" s="169">
        <f t="shared" ref="L14:L25" si="0">H14-J14</f>
        <v>0</v>
      </c>
      <c r="N14" s="276"/>
      <c r="O14" s="276"/>
      <c r="P14" s="274"/>
      <c r="Q14" s="276"/>
      <c r="R14" s="267"/>
      <c r="S14" s="267"/>
      <c r="T14" s="276"/>
      <c r="U14" s="80"/>
      <c r="V14" s="80"/>
      <c r="W14" s="80"/>
      <c r="X14" s="80"/>
      <c r="Y14" s="80"/>
      <c r="Z14" s="80"/>
      <c r="AA14" s="80"/>
      <c r="AB14" s="80"/>
      <c r="AC14" s="80"/>
    </row>
    <row r="15" spans="1:29" ht="19.5" customHeight="1" x14ac:dyDescent="0.2">
      <c r="A15" s="202"/>
      <c r="B15" s="203"/>
      <c r="C15" s="201"/>
      <c r="D15" s="201"/>
      <c r="E15" s="203"/>
      <c r="F15" s="201"/>
      <c r="G15" s="203"/>
      <c r="H15" s="191"/>
      <c r="I15" s="191"/>
      <c r="J15" s="191"/>
      <c r="K15" s="203"/>
      <c r="L15" s="169">
        <f t="shared" si="0"/>
        <v>0</v>
      </c>
      <c r="N15" s="276"/>
      <c r="O15" s="276"/>
      <c r="P15" s="274"/>
      <c r="Q15" s="276"/>
      <c r="R15" s="267"/>
      <c r="S15" s="267"/>
      <c r="T15" s="276"/>
      <c r="U15" s="80"/>
      <c r="V15" s="80"/>
      <c r="W15" s="80"/>
      <c r="X15" s="80"/>
      <c r="Y15" s="80"/>
      <c r="Z15" s="80"/>
      <c r="AA15" s="80"/>
      <c r="AB15" s="80"/>
      <c r="AC15" s="80"/>
    </row>
    <row r="16" spans="1:29" ht="19.5" customHeight="1" x14ac:dyDescent="0.2">
      <c r="A16" s="202"/>
      <c r="B16" s="203"/>
      <c r="C16" s="201"/>
      <c r="D16" s="201"/>
      <c r="E16" s="203"/>
      <c r="F16" s="201"/>
      <c r="G16" s="203"/>
      <c r="H16" s="191"/>
      <c r="I16" s="191"/>
      <c r="J16" s="191"/>
      <c r="K16" s="203"/>
      <c r="L16" s="169">
        <f t="shared" si="0"/>
        <v>0</v>
      </c>
      <c r="N16" s="276"/>
      <c r="O16" s="276"/>
      <c r="P16" s="274"/>
      <c r="Q16" s="276"/>
      <c r="R16" s="267"/>
      <c r="S16" s="267"/>
      <c r="T16" s="276"/>
      <c r="U16" s="80"/>
      <c r="V16" s="80"/>
      <c r="W16" s="80"/>
      <c r="X16" s="80"/>
      <c r="Y16" s="80"/>
      <c r="Z16" s="80"/>
      <c r="AA16" s="80"/>
      <c r="AB16" s="80"/>
      <c r="AC16" s="80"/>
    </row>
    <row r="17" spans="1:32" ht="19.5" customHeight="1" x14ac:dyDescent="0.2">
      <c r="A17" s="202"/>
      <c r="B17" s="203"/>
      <c r="C17" s="201"/>
      <c r="D17" s="201"/>
      <c r="E17" s="203"/>
      <c r="F17" s="201"/>
      <c r="G17" s="203"/>
      <c r="H17" s="191"/>
      <c r="I17" s="191"/>
      <c r="J17" s="191"/>
      <c r="K17" s="203"/>
      <c r="L17" s="169">
        <f t="shared" si="0"/>
        <v>0</v>
      </c>
      <c r="N17" s="276"/>
      <c r="O17" s="276"/>
      <c r="P17" s="274"/>
      <c r="Q17" s="276"/>
      <c r="R17" s="267"/>
      <c r="S17" s="267"/>
      <c r="T17" s="276"/>
      <c r="U17" s="80"/>
      <c r="V17" s="80"/>
      <c r="W17" s="80"/>
      <c r="X17" s="80"/>
      <c r="Y17" s="80"/>
      <c r="Z17" s="80"/>
      <c r="AA17" s="80"/>
      <c r="AB17" s="80"/>
      <c r="AC17" s="80"/>
    </row>
    <row r="18" spans="1:32" ht="19.5" customHeight="1" x14ac:dyDescent="0.2">
      <c r="A18" s="202"/>
      <c r="B18" s="203"/>
      <c r="C18" s="201"/>
      <c r="D18" s="193"/>
      <c r="E18" s="202"/>
      <c r="F18" s="201"/>
      <c r="G18" s="204"/>
      <c r="H18" s="197"/>
      <c r="I18" s="191"/>
      <c r="J18" s="198"/>
      <c r="K18" s="205"/>
      <c r="L18" s="169">
        <f t="shared" si="0"/>
        <v>0</v>
      </c>
      <c r="N18" s="276"/>
      <c r="O18" s="276"/>
      <c r="P18" s="274"/>
      <c r="Q18" s="276"/>
      <c r="R18" s="267"/>
      <c r="S18" s="267"/>
      <c r="T18" s="276"/>
      <c r="U18" s="80"/>
      <c r="V18" s="80"/>
      <c r="W18" s="80"/>
      <c r="X18" s="80"/>
      <c r="Y18" s="80"/>
      <c r="Z18" s="80"/>
      <c r="AA18" s="80"/>
      <c r="AB18" s="80"/>
      <c r="AC18" s="80"/>
    </row>
    <row r="19" spans="1:32" ht="19.5" customHeight="1" x14ac:dyDescent="0.2">
      <c r="A19" s="202"/>
      <c r="B19" s="203"/>
      <c r="C19" s="201"/>
      <c r="D19" s="193"/>
      <c r="E19" s="202"/>
      <c r="F19" s="201"/>
      <c r="G19" s="204"/>
      <c r="H19" s="197"/>
      <c r="I19" s="191"/>
      <c r="J19" s="198"/>
      <c r="K19" s="205"/>
      <c r="L19" s="169">
        <f t="shared" si="0"/>
        <v>0</v>
      </c>
      <c r="N19" s="276"/>
      <c r="O19" s="276"/>
      <c r="P19" s="274"/>
      <c r="Q19" s="276"/>
      <c r="R19" s="267"/>
      <c r="S19" s="267"/>
      <c r="T19" s="276"/>
      <c r="U19" s="80"/>
      <c r="V19" s="80"/>
      <c r="W19" s="80"/>
      <c r="X19" s="80"/>
      <c r="Y19" s="80"/>
      <c r="Z19" s="80"/>
      <c r="AA19" s="80"/>
      <c r="AB19" s="80"/>
      <c r="AC19" s="80"/>
    </row>
    <row r="20" spans="1:32" ht="19.5" customHeight="1" x14ac:dyDescent="0.2">
      <c r="A20" s="202"/>
      <c r="B20" s="203"/>
      <c r="C20" s="201"/>
      <c r="D20" s="193"/>
      <c r="E20" s="202"/>
      <c r="F20" s="201"/>
      <c r="G20" s="204"/>
      <c r="H20" s="197"/>
      <c r="I20" s="191"/>
      <c r="J20" s="198"/>
      <c r="K20" s="205"/>
      <c r="L20" s="169">
        <f t="shared" si="0"/>
        <v>0</v>
      </c>
      <c r="N20" s="276"/>
      <c r="O20" s="276"/>
      <c r="P20" s="274"/>
      <c r="Q20" s="276"/>
      <c r="R20" s="267"/>
      <c r="S20" s="267"/>
      <c r="T20" s="276"/>
      <c r="U20" s="80"/>
      <c r="V20" s="80"/>
      <c r="W20" s="80"/>
      <c r="X20" s="80"/>
      <c r="Y20" s="80"/>
      <c r="Z20" s="80"/>
      <c r="AA20" s="80"/>
      <c r="AB20" s="80"/>
      <c r="AC20" s="80"/>
    </row>
    <row r="21" spans="1:32" ht="19.5" customHeight="1" x14ac:dyDescent="0.2">
      <c r="A21" s="202"/>
      <c r="B21" s="203"/>
      <c r="C21" s="201"/>
      <c r="D21" s="193"/>
      <c r="E21" s="202"/>
      <c r="F21" s="201"/>
      <c r="G21" s="204"/>
      <c r="H21" s="197"/>
      <c r="I21" s="191"/>
      <c r="J21" s="198"/>
      <c r="K21" s="205"/>
      <c r="L21" s="169">
        <f t="shared" si="0"/>
        <v>0</v>
      </c>
      <c r="N21" s="276"/>
      <c r="O21" s="276"/>
      <c r="P21" s="274"/>
      <c r="Q21" s="276"/>
      <c r="R21" s="267"/>
      <c r="S21" s="267"/>
      <c r="T21" s="276"/>
      <c r="U21" s="80"/>
      <c r="V21" s="80"/>
      <c r="W21" s="80"/>
      <c r="X21" s="80"/>
      <c r="Y21" s="80"/>
      <c r="Z21" s="80"/>
      <c r="AA21" s="80"/>
      <c r="AB21" s="80"/>
      <c r="AC21" s="80"/>
    </row>
    <row r="22" spans="1:32" ht="19.5" customHeight="1" x14ac:dyDescent="0.2">
      <c r="A22" s="202"/>
      <c r="B22" s="203"/>
      <c r="C22" s="201"/>
      <c r="D22" s="193"/>
      <c r="E22" s="202"/>
      <c r="F22" s="201"/>
      <c r="G22" s="204"/>
      <c r="H22" s="197"/>
      <c r="I22" s="191"/>
      <c r="J22" s="198"/>
      <c r="K22" s="205"/>
      <c r="L22" s="169">
        <f t="shared" si="0"/>
        <v>0</v>
      </c>
      <c r="N22" s="276"/>
      <c r="O22" s="276"/>
      <c r="P22" s="274"/>
      <c r="Q22" s="276"/>
      <c r="R22" s="267"/>
      <c r="S22" s="267"/>
      <c r="T22" s="276"/>
      <c r="U22" s="80"/>
      <c r="V22" s="80"/>
      <c r="W22" s="80"/>
      <c r="X22" s="80"/>
      <c r="Y22" s="80"/>
      <c r="Z22" s="80"/>
      <c r="AA22" s="80"/>
      <c r="AB22" s="80"/>
      <c r="AC22" s="80"/>
    </row>
    <row r="23" spans="1:32" ht="19.5" customHeight="1" x14ac:dyDescent="0.2">
      <c r="A23" s="202"/>
      <c r="B23" s="203"/>
      <c r="C23" s="201"/>
      <c r="D23" s="193"/>
      <c r="E23" s="202"/>
      <c r="F23" s="201"/>
      <c r="G23" s="204"/>
      <c r="H23" s="197"/>
      <c r="I23" s="191"/>
      <c r="J23" s="198"/>
      <c r="K23" s="205"/>
      <c r="L23" s="169">
        <f t="shared" si="0"/>
        <v>0</v>
      </c>
      <c r="N23" s="276"/>
      <c r="O23" s="276"/>
      <c r="P23" s="274"/>
      <c r="Q23" s="276"/>
      <c r="R23" s="267"/>
      <c r="S23" s="267"/>
      <c r="T23" s="276"/>
      <c r="U23" s="80"/>
      <c r="V23" s="80"/>
      <c r="W23" s="80"/>
      <c r="X23" s="80"/>
      <c r="Y23" s="80"/>
      <c r="Z23" s="80"/>
      <c r="AA23" s="80"/>
      <c r="AB23" s="80"/>
      <c r="AC23" s="80"/>
    </row>
    <row r="24" spans="1:32" ht="19.5" customHeight="1" x14ac:dyDescent="0.2">
      <c r="A24" s="202"/>
      <c r="B24" s="203"/>
      <c r="C24" s="201"/>
      <c r="D24" s="193"/>
      <c r="E24" s="202"/>
      <c r="F24" s="201"/>
      <c r="G24" s="204"/>
      <c r="H24" s="197"/>
      <c r="I24" s="191"/>
      <c r="J24" s="198"/>
      <c r="K24" s="205"/>
      <c r="L24" s="169">
        <f t="shared" si="0"/>
        <v>0</v>
      </c>
      <c r="N24" s="276"/>
      <c r="O24" s="276"/>
      <c r="P24" s="274"/>
      <c r="Q24" s="276"/>
      <c r="R24" s="267"/>
      <c r="S24" s="267"/>
      <c r="T24" s="276"/>
      <c r="U24" s="80"/>
      <c r="V24" s="80"/>
      <c r="W24" s="80"/>
      <c r="X24" s="80"/>
      <c r="Y24" s="80"/>
      <c r="Z24" s="80"/>
      <c r="AA24" s="80"/>
      <c r="AB24" s="80"/>
      <c r="AC24" s="80"/>
    </row>
    <row r="25" spans="1:32" ht="19.5" customHeight="1" x14ac:dyDescent="0.2">
      <c r="A25" s="202"/>
      <c r="B25" s="203"/>
      <c r="C25" s="201"/>
      <c r="D25" s="193"/>
      <c r="E25" s="202"/>
      <c r="F25" s="201"/>
      <c r="G25" s="204"/>
      <c r="H25" s="197"/>
      <c r="I25" s="191"/>
      <c r="J25" s="198"/>
      <c r="K25" s="205"/>
      <c r="L25" s="169">
        <f t="shared" si="0"/>
        <v>0</v>
      </c>
      <c r="N25" s="276"/>
      <c r="O25" s="276"/>
      <c r="P25" s="274"/>
      <c r="Q25" s="276"/>
      <c r="R25" s="267"/>
      <c r="S25" s="267"/>
      <c r="T25" s="276"/>
      <c r="U25" s="80"/>
      <c r="V25" s="80"/>
      <c r="W25" s="80"/>
      <c r="X25" s="80"/>
      <c r="Y25" s="80"/>
      <c r="Z25" s="80"/>
      <c r="AA25" s="80"/>
      <c r="AB25" s="80"/>
      <c r="AC25" s="80"/>
    </row>
    <row r="26" spans="1:32" ht="37.5" customHeight="1" x14ac:dyDescent="0.2">
      <c r="A26" s="291"/>
      <c r="B26" s="290"/>
      <c r="C26" s="290"/>
      <c r="D26" s="290"/>
      <c r="E26" s="290"/>
      <c r="F26" s="290"/>
      <c r="G26" s="290"/>
      <c r="H26" s="288">
        <f>SUM(H14:H25)</f>
        <v>0</v>
      </c>
      <c r="I26" s="288"/>
      <c r="J26" s="288">
        <f>SUM(J14:J25)</f>
        <v>0</v>
      </c>
      <c r="K26" s="289"/>
      <c r="L26" s="288">
        <f>SUM(L14:L25)</f>
        <v>0</v>
      </c>
      <c r="R26" s="287" t="str">
        <f>IF(SUM(R14:R25)=0,"",SUM(R14:R25))</f>
        <v/>
      </c>
      <c r="S26" s="287" t="str">
        <f>IF(SUM(S14:S25)=0,"",SUM(S14:S25))</f>
        <v/>
      </c>
      <c r="T26" s="80"/>
      <c r="U26" s="80"/>
      <c r="V26" s="80"/>
      <c r="W26" s="80"/>
      <c r="X26" s="80"/>
      <c r="Y26" s="80"/>
      <c r="Z26" s="80"/>
      <c r="AA26" s="80"/>
      <c r="AB26" s="80"/>
      <c r="AC26" s="80"/>
    </row>
    <row r="28" spans="1:32" ht="16.5" customHeight="1" x14ac:dyDescent="0.2">
      <c r="A28" s="102" t="s">
        <v>121</v>
      </c>
      <c r="B28" s="103"/>
      <c r="C28" s="103"/>
      <c r="D28" s="103"/>
      <c r="E28" s="103"/>
      <c r="F28" s="103"/>
      <c r="G28" s="103"/>
      <c r="H28" s="103"/>
      <c r="I28" s="103"/>
      <c r="J28" s="103"/>
      <c r="K28" s="103"/>
      <c r="L28" s="103"/>
    </row>
    <row r="29" spans="1:32" x14ac:dyDescent="0.2">
      <c r="A29" s="286" t="str">
        <f>A10</f>
        <v>Lot n°1 - Intitulé à renseigner</v>
      </c>
      <c r="B29" s="286" t="str">
        <f>B11</f>
        <v>Raison sociale de l'attributaire à renseigner</v>
      </c>
      <c r="C29" s="286"/>
      <c r="D29" s="285"/>
      <c r="E29" s="285">
        <f>MIN(D14:D25)</f>
        <v>0</v>
      </c>
      <c r="F29" s="285">
        <f>MAX(D14:D25,F14:F25)</f>
        <v>0</v>
      </c>
      <c r="G29" s="284" t="s">
        <v>101</v>
      </c>
      <c r="I29" s="283">
        <f>H26</f>
        <v>0</v>
      </c>
      <c r="J29" s="283">
        <f>J26</f>
        <v>0</v>
      </c>
      <c r="N29" s="74"/>
      <c r="O29" s="1"/>
      <c r="P29" s="1"/>
      <c r="Q29" s="1"/>
      <c r="R29" s="123"/>
      <c r="S29" s="123"/>
      <c r="T29" s="123"/>
      <c r="AC29" s="283">
        <f>L26</f>
        <v>0</v>
      </c>
      <c r="AD29" s="1"/>
      <c r="AE29" s="1"/>
      <c r="AF29" s="1"/>
    </row>
    <row r="31" spans="1:32" s="1" customFormat="1" ht="42" customHeight="1" x14ac:dyDescent="0.2">
      <c r="A31" s="305" t="s">
        <v>88</v>
      </c>
      <c r="B31" s="304" t="s">
        <v>102</v>
      </c>
      <c r="C31" s="201" t="str">
        <f>IF(C8="","",C8)</f>
        <v/>
      </c>
      <c r="D31" s="304" t="s">
        <v>103</v>
      </c>
      <c r="E31" s="201" t="str">
        <f>IF(E8="","",E8)</f>
        <v/>
      </c>
      <c r="F31" s="77"/>
      <c r="G31" s="303"/>
      <c r="M31" s="77"/>
    </row>
    <row r="32" spans="1:32" s="80" customFormat="1" ht="20.25" customHeight="1" x14ac:dyDescent="0.2">
      <c r="A32" s="302"/>
      <c r="B32" s="302"/>
      <c r="C32" s="302"/>
      <c r="D32" s="93"/>
      <c r="E32" s="93"/>
      <c r="F32" s="93"/>
      <c r="G32" s="301"/>
      <c r="H32" s="301"/>
      <c r="I32" s="301"/>
      <c r="J32" s="301"/>
      <c r="K32" s="301"/>
      <c r="L32" s="301"/>
      <c r="M32" s="77"/>
      <c r="N32" s="301"/>
      <c r="O32" s="301"/>
      <c r="P32" s="301"/>
      <c r="Q32" s="301"/>
    </row>
    <row r="33" spans="1:29" s="67" customFormat="1" ht="24.75" customHeight="1" x14ac:dyDescent="0.25">
      <c r="A33" s="370" t="s">
        <v>207</v>
      </c>
      <c r="B33" s="370"/>
      <c r="C33" s="370"/>
      <c r="D33" s="77"/>
      <c r="E33" s="77"/>
      <c r="F33" s="77"/>
      <c r="G33" s="77"/>
      <c r="H33" s="77"/>
      <c r="I33" s="77"/>
      <c r="J33" s="77"/>
      <c r="K33" s="77"/>
      <c r="L33" s="77"/>
      <c r="M33" s="77"/>
      <c r="N33" s="371" t="s">
        <v>65</v>
      </c>
      <c r="O33" s="372"/>
      <c r="P33" s="372"/>
      <c r="Q33" s="372"/>
      <c r="R33" s="372"/>
      <c r="S33" s="372"/>
      <c r="T33" s="373"/>
      <c r="U33" s="86"/>
      <c r="V33" s="86"/>
      <c r="W33" s="86"/>
      <c r="X33" s="86"/>
      <c r="Y33" s="86"/>
      <c r="Z33" s="86"/>
      <c r="AA33" s="86"/>
      <c r="AB33" s="86"/>
      <c r="AC33" s="86"/>
    </row>
    <row r="34" spans="1:29" s="67" customFormat="1" ht="24.75" customHeight="1" x14ac:dyDescent="0.25">
      <c r="A34" s="300" t="s">
        <v>157</v>
      </c>
      <c r="B34" s="370" t="s">
        <v>159</v>
      </c>
      <c r="C34" s="370"/>
      <c r="D34" s="77"/>
      <c r="E34" s="77"/>
      <c r="F34" s="77"/>
      <c r="G34" s="77"/>
      <c r="H34" s="77"/>
      <c r="I34" s="77"/>
      <c r="J34" s="77"/>
      <c r="K34" s="77"/>
      <c r="L34" s="77"/>
      <c r="M34" s="77"/>
      <c r="N34" s="374"/>
      <c r="O34" s="375"/>
      <c r="P34" s="375"/>
      <c r="Q34" s="375"/>
      <c r="R34" s="375"/>
      <c r="S34" s="375"/>
      <c r="T34" s="376"/>
      <c r="U34" s="86"/>
      <c r="V34" s="86"/>
      <c r="W34" s="86"/>
      <c r="X34" s="86"/>
      <c r="Y34" s="86"/>
      <c r="Z34" s="86"/>
      <c r="AA34" s="86"/>
      <c r="AB34" s="86"/>
      <c r="AC34" s="86"/>
    </row>
    <row r="35" spans="1:29" s="67" customFormat="1" ht="24.75" customHeight="1" x14ac:dyDescent="0.25">
      <c r="A35" s="300" t="s">
        <v>204</v>
      </c>
      <c r="B35" s="368" t="s">
        <v>206</v>
      </c>
      <c r="C35" s="369"/>
      <c r="D35" s="299"/>
      <c r="E35" s="299"/>
      <c r="F35" s="299"/>
      <c r="G35" s="299"/>
      <c r="H35" s="299"/>
      <c r="I35" s="299"/>
      <c r="J35" s="299"/>
      <c r="K35" s="299"/>
      <c r="L35" s="298"/>
      <c r="M35" s="77"/>
      <c r="N35" s="297"/>
      <c r="O35" s="296"/>
      <c r="P35" s="296"/>
      <c r="Q35" s="296"/>
      <c r="R35" s="296"/>
      <c r="S35" s="296"/>
      <c r="T35" s="295"/>
      <c r="U35" s="86"/>
      <c r="V35" s="86"/>
      <c r="W35" s="86"/>
      <c r="X35" s="86"/>
      <c r="Y35" s="86"/>
      <c r="Z35" s="86"/>
      <c r="AA35" s="86"/>
      <c r="AB35" s="86"/>
      <c r="AC35" s="86"/>
    </row>
    <row r="36" spans="1:29" ht="42" customHeight="1" x14ac:dyDescent="0.2">
      <c r="A36" s="294" t="s">
        <v>1</v>
      </c>
      <c r="B36" s="294" t="s">
        <v>150</v>
      </c>
      <c r="C36" s="294" t="s">
        <v>149</v>
      </c>
      <c r="D36" s="294" t="s">
        <v>134</v>
      </c>
      <c r="E36" s="294" t="s">
        <v>152</v>
      </c>
      <c r="F36" s="294" t="s">
        <v>205</v>
      </c>
      <c r="G36" s="294" t="s">
        <v>0</v>
      </c>
      <c r="H36" s="294" t="s">
        <v>153</v>
      </c>
      <c r="I36" s="294" t="s">
        <v>212</v>
      </c>
      <c r="J36" s="294" t="s">
        <v>5</v>
      </c>
      <c r="K36" s="294" t="s">
        <v>14</v>
      </c>
      <c r="L36" s="294" t="s">
        <v>151</v>
      </c>
      <c r="N36" s="292" t="s">
        <v>62</v>
      </c>
      <c r="O36" s="292" t="s">
        <v>63</v>
      </c>
      <c r="P36" s="293" t="s">
        <v>213</v>
      </c>
      <c r="Q36" s="292" t="s">
        <v>64</v>
      </c>
      <c r="R36" s="292" t="s">
        <v>38</v>
      </c>
      <c r="S36" s="292" t="s">
        <v>59</v>
      </c>
      <c r="T36" s="292" t="s">
        <v>14</v>
      </c>
      <c r="U36" s="80"/>
      <c r="V36" s="80"/>
      <c r="W36" s="80"/>
      <c r="X36" s="80"/>
      <c r="Y36" s="80"/>
      <c r="Z36" s="80"/>
      <c r="AA36" s="80"/>
      <c r="AB36" s="80"/>
      <c r="AC36" s="80"/>
    </row>
    <row r="37" spans="1:29" ht="19.5" customHeight="1" x14ac:dyDescent="0.2">
      <c r="A37" s="202"/>
      <c r="B37" s="203"/>
      <c r="C37" s="201"/>
      <c r="D37" s="201"/>
      <c r="E37" s="203"/>
      <c r="F37" s="201"/>
      <c r="G37" s="203"/>
      <c r="H37" s="191"/>
      <c r="I37" s="201"/>
      <c r="J37" s="191"/>
      <c r="K37" s="203"/>
      <c r="L37" s="169">
        <f t="shared" ref="L37:L48" si="1">H37-J37</f>
        <v>0</v>
      </c>
      <c r="N37" s="276"/>
      <c r="O37" s="276"/>
      <c r="P37" s="274"/>
      <c r="Q37" s="276"/>
      <c r="R37" s="267"/>
      <c r="S37" s="267"/>
      <c r="T37" s="276"/>
      <c r="U37" s="80"/>
      <c r="V37" s="80"/>
      <c r="W37" s="80"/>
      <c r="X37" s="80"/>
      <c r="Y37" s="80"/>
      <c r="Z37" s="80"/>
      <c r="AA37" s="80"/>
      <c r="AB37" s="80"/>
      <c r="AC37" s="80"/>
    </row>
    <row r="38" spans="1:29" ht="19.5" customHeight="1" x14ac:dyDescent="0.2">
      <c r="A38" s="202"/>
      <c r="B38" s="203"/>
      <c r="C38" s="201"/>
      <c r="D38" s="201"/>
      <c r="E38" s="203"/>
      <c r="F38" s="201"/>
      <c r="G38" s="203"/>
      <c r="H38" s="191"/>
      <c r="I38" s="201"/>
      <c r="J38" s="191"/>
      <c r="K38" s="203"/>
      <c r="L38" s="169">
        <f t="shared" si="1"/>
        <v>0</v>
      </c>
      <c r="N38" s="276"/>
      <c r="O38" s="276"/>
      <c r="P38" s="274"/>
      <c r="Q38" s="276"/>
      <c r="R38" s="267"/>
      <c r="S38" s="267"/>
      <c r="T38" s="276"/>
      <c r="U38" s="80"/>
      <c r="V38" s="80"/>
      <c r="W38" s="80"/>
      <c r="X38" s="80"/>
      <c r="Y38" s="80"/>
      <c r="Z38" s="80"/>
      <c r="AA38" s="80"/>
      <c r="AB38" s="80"/>
      <c r="AC38" s="80"/>
    </row>
    <row r="39" spans="1:29" ht="19.5" customHeight="1" x14ac:dyDescent="0.2">
      <c r="A39" s="202"/>
      <c r="B39" s="203"/>
      <c r="C39" s="201"/>
      <c r="D39" s="201"/>
      <c r="E39" s="203"/>
      <c r="F39" s="201"/>
      <c r="G39" s="203"/>
      <c r="H39" s="191"/>
      <c r="I39" s="201"/>
      <c r="J39" s="191"/>
      <c r="K39" s="203"/>
      <c r="L39" s="169">
        <f t="shared" si="1"/>
        <v>0</v>
      </c>
      <c r="N39" s="276"/>
      <c r="O39" s="276"/>
      <c r="P39" s="274"/>
      <c r="Q39" s="276"/>
      <c r="R39" s="267"/>
      <c r="S39" s="267"/>
      <c r="T39" s="276"/>
      <c r="U39" s="80"/>
      <c r="V39" s="80"/>
      <c r="W39" s="80"/>
      <c r="X39" s="80"/>
      <c r="Y39" s="80"/>
      <c r="Z39" s="80"/>
      <c r="AA39" s="80"/>
      <c r="AB39" s="80"/>
      <c r="AC39" s="80"/>
    </row>
    <row r="40" spans="1:29" ht="19.5" customHeight="1" x14ac:dyDescent="0.2">
      <c r="A40" s="202"/>
      <c r="B40" s="203"/>
      <c r="C40" s="201"/>
      <c r="D40" s="201"/>
      <c r="E40" s="203"/>
      <c r="F40" s="201"/>
      <c r="G40" s="203"/>
      <c r="H40" s="191"/>
      <c r="I40" s="201"/>
      <c r="J40" s="191"/>
      <c r="K40" s="203"/>
      <c r="L40" s="169">
        <f t="shared" si="1"/>
        <v>0</v>
      </c>
      <c r="N40" s="276"/>
      <c r="O40" s="276"/>
      <c r="P40" s="274"/>
      <c r="Q40" s="276"/>
      <c r="R40" s="267"/>
      <c r="S40" s="267"/>
      <c r="T40" s="276"/>
      <c r="U40" s="80"/>
      <c r="V40" s="80"/>
      <c r="W40" s="80"/>
      <c r="X40" s="80"/>
      <c r="Y40" s="80"/>
      <c r="Z40" s="80"/>
      <c r="AA40" s="80"/>
      <c r="AB40" s="80"/>
      <c r="AC40" s="80"/>
    </row>
    <row r="41" spans="1:29" ht="19.5" customHeight="1" x14ac:dyDescent="0.2">
      <c r="A41" s="202"/>
      <c r="B41" s="203"/>
      <c r="C41" s="201"/>
      <c r="D41" s="193"/>
      <c r="E41" s="202"/>
      <c r="F41" s="201"/>
      <c r="G41" s="204"/>
      <c r="H41" s="197"/>
      <c r="I41" s="201"/>
      <c r="J41" s="198"/>
      <c r="K41" s="205"/>
      <c r="L41" s="169">
        <f t="shared" si="1"/>
        <v>0</v>
      </c>
      <c r="N41" s="276"/>
      <c r="O41" s="276"/>
      <c r="P41" s="274"/>
      <c r="Q41" s="276"/>
      <c r="R41" s="267"/>
      <c r="S41" s="267"/>
      <c r="T41" s="276"/>
      <c r="U41" s="80"/>
      <c r="V41" s="80"/>
      <c r="W41" s="80"/>
      <c r="X41" s="80"/>
      <c r="Y41" s="80"/>
      <c r="Z41" s="80"/>
      <c r="AA41" s="80"/>
      <c r="AB41" s="80"/>
      <c r="AC41" s="80"/>
    </row>
    <row r="42" spans="1:29" ht="19.5" customHeight="1" x14ac:dyDescent="0.2">
      <c r="A42" s="202"/>
      <c r="B42" s="203"/>
      <c r="C42" s="201"/>
      <c r="D42" s="193"/>
      <c r="E42" s="202"/>
      <c r="F42" s="201"/>
      <c r="G42" s="204"/>
      <c r="H42" s="197"/>
      <c r="I42" s="201"/>
      <c r="J42" s="198"/>
      <c r="K42" s="205"/>
      <c r="L42" s="169">
        <f t="shared" si="1"/>
        <v>0</v>
      </c>
      <c r="N42" s="276"/>
      <c r="O42" s="276"/>
      <c r="P42" s="274"/>
      <c r="Q42" s="276"/>
      <c r="R42" s="267"/>
      <c r="S42" s="267"/>
      <c r="T42" s="276"/>
      <c r="U42" s="80"/>
      <c r="V42" s="80"/>
      <c r="W42" s="80"/>
      <c r="X42" s="80"/>
      <c r="Y42" s="80"/>
      <c r="Z42" s="80"/>
      <c r="AA42" s="80"/>
      <c r="AB42" s="80"/>
      <c r="AC42" s="80"/>
    </row>
    <row r="43" spans="1:29" ht="19.5" customHeight="1" x14ac:dyDescent="0.2">
      <c r="A43" s="202"/>
      <c r="B43" s="203"/>
      <c r="C43" s="201"/>
      <c r="D43" s="193"/>
      <c r="E43" s="202"/>
      <c r="F43" s="201"/>
      <c r="G43" s="204"/>
      <c r="H43" s="197"/>
      <c r="I43" s="201"/>
      <c r="J43" s="198"/>
      <c r="K43" s="205"/>
      <c r="L43" s="169">
        <f t="shared" si="1"/>
        <v>0</v>
      </c>
      <c r="N43" s="276"/>
      <c r="O43" s="276"/>
      <c r="P43" s="274"/>
      <c r="Q43" s="276"/>
      <c r="R43" s="267"/>
      <c r="S43" s="267"/>
      <c r="T43" s="276"/>
      <c r="U43" s="80"/>
      <c r="V43" s="80"/>
      <c r="W43" s="80"/>
      <c r="X43" s="80"/>
      <c r="Y43" s="80"/>
      <c r="Z43" s="80"/>
      <c r="AA43" s="80"/>
      <c r="AB43" s="80"/>
      <c r="AC43" s="80"/>
    </row>
    <row r="44" spans="1:29" ht="19.5" customHeight="1" x14ac:dyDescent="0.2">
      <c r="A44" s="202"/>
      <c r="B44" s="203"/>
      <c r="C44" s="201"/>
      <c r="D44" s="193"/>
      <c r="E44" s="202"/>
      <c r="F44" s="201"/>
      <c r="G44" s="204"/>
      <c r="H44" s="197"/>
      <c r="I44" s="201"/>
      <c r="J44" s="198"/>
      <c r="K44" s="205"/>
      <c r="L44" s="169">
        <f t="shared" si="1"/>
        <v>0</v>
      </c>
      <c r="N44" s="276"/>
      <c r="O44" s="276"/>
      <c r="P44" s="274"/>
      <c r="Q44" s="276"/>
      <c r="R44" s="267"/>
      <c r="S44" s="267"/>
      <c r="T44" s="276"/>
      <c r="U44" s="80"/>
      <c r="V44" s="80"/>
      <c r="W44" s="80"/>
      <c r="X44" s="80"/>
      <c r="Y44" s="80"/>
      <c r="Z44" s="80"/>
      <c r="AA44" s="80"/>
      <c r="AB44" s="80"/>
      <c r="AC44" s="80"/>
    </row>
    <row r="45" spans="1:29" ht="19.5" customHeight="1" x14ac:dyDescent="0.2">
      <c r="A45" s="202"/>
      <c r="B45" s="203"/>
      <c r="C45" s="201"/>
      <c r="D45" s="193"/>
      <c r="E45" s="202"/>
      <c r="F45" s="201"/>
      <c r="G45" s="204"/>
      <c r="H45" s="197"/>
      <c r="I45" s="201"/>
      <c r="J45" s="198"/>
      <c r="K45" s="205"/>
      <c r="L45" s="169">
        <f t="shared" si="1"/>
        <v>0</v>
      </c>
      <c r="N45" s="276"/>
      <c r="O45" s="276"/>
      <c r="P45" s="274"/>
      <c r="Q45" s="276"/>
      <c r="R45" s="267"/>
      <c r="S45" s="267"/>
      <c r="T45" s="276"/>
      <c r="U45" s="80"/>
      <c r="V45" s="80"/>
      <c r="W45" s="80"/>
      <c r="X45" s="80"/>
      <c r="Y45" s="80"/>
      <c r="Z45" s="80"/>
      <c r="AA45" s="80"/>
      <c r="AB45" s="80"/>
      <c r="AC45" s="80"/>
    </row>
    <row r="46" spans="1:29" ht="19.5" customHeight="1" x14ac:dyDescent="0.2">
      <c r="A46" s="202"/>
      <c r="B46" s="203"/>
      <c r="C46" s="201"/>
      <c r="D46" s="193"/>
      <c r="E46" s="202"/>
      <c r="F46" s="201"/>
      <c r="G46" s="204"/>
      <c r="H46" s="197"/>
      <c r="I46" s="201"/>
      <c r="J46" s="198"/>
      <c r="K46" s="205"/>
      <c r="L46" s="169">
        <f t="shared" si="1"/>
        <v>0</v>
      </c>
      <c r="N46" s="276"/>
      <c r="O46" s="276"/>
      <c r="P46" s="274"/>
      <c r="Q46" s="276"/>
      <c r="R46" s="267"/>
      <c r="S46" s="267"/>
      <c r="T46" s="276"/>
      <c r="U46" s="80"/>
      <c r="V46" s="80"/>
      <c r="W46" s="80"/>
      <c r="X46" s="80"/>
      <c r="Y46" s="80"/>
      <c r="Z46" s="80"/>
      <c r="AA46" s="80"/>
      <c r="AB46" s="80"/>
      <c r="AC46" s="80"/>
    </row>
    <row r="47" spans="1:29" ht="19.5" customHeight="1" x14ac:dyDescent="0.2">
      <c r="A47" s="202"/>
      <c r="B47" s="203"/>
      <c r="C47" s="201"/>
      <c r="D47" s="193"/>
      <c r="E47" s="202"/>
      <c r="F47" s="201"/>
      <c r="G47" s="204"/>
      <c r="H47" s="197"/>
      <c r="I47" s="201"/>
      <c r="J47" s="198"/>
      <c r="K47" s="205"/>
      <c r="L47" s="169">
        <f t="shared" si="1"/>
        <v>0</v>
      </c>
      <c r="N47" s="276"/>
      <c r="O47" s="276"/>
      <c r="P47" s="274"/>
      <c r="Q47" s="276"/>
      <c r="R47" s="267"/>
      <c r="S47" s="267"/>
      <c r="T47" s="276"/>
      <c r="U47" s="80"/>
      <c r="V47" s="80"/>
      <c r="W47" s="80"/>
      <c r="X47" s="80"/>
      <c r="Y47" s="80"/>
      <c r="Z47" s="80"/>
      <c r="AA47" s="80"/>
      <c r="AB47" s="80"/>
      <c r="AC47" s="80"/>
    </row>
    <row r="48" spans="1:29" ht="19.5" customHeight="1" x14ac:dyDescent="0.2">
      <c r="A48" s="202"/>
      <c r="B48" s="203"/>
      <c r="C48" s="201"/>
      <c r="D48" s="193"/>
      <c r="E48" s="202"/>
      <c r="F48" s="201"/>
      <c r="G48" s="204"/>
      <c r="H48" s="197"/>
      <c r="I48" s="201"/>
      <c r="J48" s="198"/>
      <c r="K48" s="205"/>
      <c r="L48" s="169">
        <f t="shared" si="1"/>
        <v>0</v>
      </c>
      <c r="N48" s="276"/>
      <c r="O48" s="276"/>
      <c r="P48" s="274"/>
      <c r="Q48" s="276"/>
      <c r="R48" s="267"/>
      <c r="S48" s="267"/>
      <c r="T48" s="276"/>
      <c r="U48" s="80"/>
      <c r="V48" s="80"/>
      <c r="W48" s="80"/>
      <c r="X48" s="80"/>
      <c r="Y48" s="80"/>
      <c r="Z48" s="80"/>
      <c r="AA48" s="80"/>
      <c r="AB48" s="80"/>
      <c r="AC48" s="80"/>
    </row>
    <row r="49" spans="1:32" ht="37.5" customHeight="1" x14ac:dyDescent="0.2">
      <c r="A49" s="291"/>
      <c r="B49" s="290"/>
      <c r="C49" s="290"/>
      <c r="D49" s="290"/>
      <c r="E49" s="290"/>
      <c r="F49" s="290"/>
      <c r="G49" s="290"/>
      <c r="H49" s="288">
        <f>SUM(H37:H48)</f>
        <v>0</v>
      </c>
      <c r="I49" s="288"/>
      <c r="J49" s="288">
        <f>SUM(J37:J48)</f>
        <v>0</v>
      </c>
      <c r="K49" s="289"/>
      <c r="L49" s="288">
        <f>SUM(L37:L48)</f>
        <v>0</v>
      </c>
      <c r="R49" s="287" t="str">
        <f>IF(SUM(R37:R48)=0,"",SUM(R37:R48))</f>
        <v/>
      </c>
      <c r="S49" s="287" t="str">
        <f>IF(SUM(S37:S48)=0,"",SUM(S37:S48))</f>
        <v/>
      </c>
      <c r="T49" s="80"/>
      <c r="U49" s="80"/>
      <c r="V49" s="80"/>
      <c r="W49" s="80"/>
      <c r="X49" s="80"/>
      <c r="Y49" s="80"/>
      <c r="Z49" s="80"/>
      <c r="AA49" s="80"/>
      <c r="AB49" s="80"/>
      <c r="AC49" s="80"/>
    </row>
    <row r="51" spans="1:32" ht="16.5" customHeight="1" x14ac:dyDescent="0.2">
      <c r="A51" s="102" t="s">
        <v>121</v>
      </c>
      <c r="B51" s="103"/>
      <c r="C51" s="103"/>
      <c r="D51" s="103"/>
      <c r="E51" s="103"/>
      <c r="F51" s="103"/>
      <c r="G51" s="103"/>
      <c r="H51" s="103"/>
      <c r="I51" s="103"/>
      <c r="J51" s="103"/>
      <c r="K51" s="103"/>
      <c r="L51" s="103"/>
    </row>
    <row r="52" spans="1:32" x14ac:dyDescent="0.2">
      <c r="A52" s="286" t="str">
        <f>A33</f>
        <v>Lot n°2 - Intitulé à renseigner</v>
      </c>
      <c r="B52" s="286" t="str">
        <f>B34</f>
        <v>Raison sociale de l'attributaire à renseigner</v>
      </c>
      <c r="C52" s="286"/>
      <c r="D52" s="285"/>
      <c r="E52" s="285">
        <f>MIN(D37:D48)</f>
        <v>0</v>
      </c>
      <c r="F52" s="285">
        <f>MAX(D37:D48,F37:F48)</f>
        <v>0</v>
      </c>
      <c r="G52" s="284" t="s">
        <v>101</v>
      </c>
      <c r="I52" s="283">
        <f>H49</f>
        <v>0</v>
      </c>
      <c r="J52" s="283">
        <f>J49</f>
        <v>0</v>
      </c>
      <c r="N52" s="74"/>
      <c r="O52" s="1"/>
      <c r="P52" s="1"/>
      <c r="Q52" s="1"/>
      <c r="R52" s="123"/>
      <c r="S52" s="123"/>
      <c r="T52" s="123"/>
      <c r="AC52" s="283">
        <f>L49</f>
        <v>0</v>
      </c>
      <c r="AD52" s="1"/>
      <c r="AE52" s="1"/>
      <c r="AF52" s="1"/>
    </row>
    <row r="54" spans="1:32" s="1" customFormat="1" ht="42" customHeight="1" x14ac:dyDescent="0.2">
      <c r="A54" s="305" t="s">
        <v>88</v>
      </c>
      <c r="B54" s="304" t="s">
        <v>102</v>
      </c>
      <c r="C54" s="201" t="str">
        <f>IF(C31="","",C31)</f>
        <v/>
      </c>
      <c r="D54" s="304" t="s">
        <v>103</v>
      </c>
      <c r="E54" s="201" t="str">
        <f>IF(E31="","",E31)</f>
        <v/>
      </c>
      <c r="F54" s="77"/>
      <c r="G54" s="303"/>
      <c r="M54" s="77"/>
    </row>
    <row r="55" spans="1:32" s="80" customFormat="1" ht="20.25" customHeight="1" x14ac:dyDescent="0.2">
      <c r="A55" s="302"/>
      <c r="B55" s="302"/>
      <c r="C55" s="302"/>
      <c r="D55" s="93"/>
      <c r="E55" s="93"/>
      <c r="F55" s="93"/>
      <c r="G55" s="301"/>
      <c r="H55" s="301"/>
      <c r="I55" s="301"/>
      <c r="J55" s="301"/>
      <c r="K55" s="301"/>
      <c r="L55" s="301"/>
      <c r="M55" s="77"/>
      <c r="N55" s="301"/>
      <c r="O55" s="301"/>
      <c r="P55" s="301"/>
      <c r="Q55" s="301"/>
    </row>
    <row r="56" spans="1:32" s="67" customFormat="1" ht="24.75" customHeight="1" x14ac:dyDescent="0.25">
      <c r="A56" s="370" t="s">
        <v>208</v>
      </c>
      <c r="B56" s="370"/>
      <c r="C56" s="370"/>
      <c r="D56" s="77"/>
      <c r="E56" s="77"/>
      <c r="F56" s="77"/>
      <c r="G56" s="77"/>
      <c r="H56" s="77"/>
      <c r="I56" s="77"/>
      <c r="J56" s="77"/>
      <c r="K56" s="77"/>
      <c r="L56" s="77"/>
      <c r="M56" s="77"/>
      <c r="N56" s="371" t="s">
        <v>65</v>
      </c>
      <c r="O56" s="372"/>
      <c r="P56" s="372"/>
      <c r="Q56" s="372"/>
      <c r="R56" s="372"/>
      <c r="S56" s="372"/>
      <c r="T56" s="373"/>
      <c r="U56" s="86"/>
      <c r="V56" s="86"/>
      <c r="W56" s="86"/>
      <c r="X56" s="86"/>
      <c r="Y56" s="86"/>
      <c r="Z56" s="86"/>
      <c r="AA56" s="86"/>
      <c r="AB56" s="86"/>
      <c r="AC56" s="86"/>
    </row>
    <row r="57" spans="1:32" s="67" customFormat="1" ht="24.75" customHeight="1" x14ac:dyDescent="0.25">
      <c r="A57" s="300" t="s">
        <v>157</v>
      </c>
      <c r="B57" s="370" t="s">
        <v>159</v>
      </c>
      <c r="C57" s="370"/>
      <c r="D57" s="77"/>
      <c r="E57" s="77"/>
      <c r="F57" s="77"/>
      <c r="G57" s="77"/>
      <c r="H57" s="77"/>
      <c r="I57" s="77"/>
      <c r="J57" s="77"/>
      <c r="K57" s="77"/>
      <c r="L57" s="77"/>
      <c r="M57" s="77"/>
      <c r="N57" s="374"/>
      <c r="O57" s="375"/>
      <c r="P57" s="375"/>
      <c r="Q57" s="375"/>
      <c r="R57" s="375"/>
      <c r="S57" s="375"/>
      <c r="T57" s="376"/>
      <c r="U57" s="86"/>
      <c r="V57" s="86"/>
      <c r="W57" s="86"/>
      <c r="X57" s="86"/>
      <c r="Y57" s="86"/>
      <c r="Z57" s="86"/>
      <c r="AA57" s="86"/>
      <c r="AB57" s="86"/>
      <c r="AC57" s="86"/>
    </row>
    <row r="58" spans="1:32" s="67" customFormat="1" ht="24.75" customHeight="1" x14ac:dyDescent="0.25">
      <c r="A58" s="300" t="s">
        <v>204</v>
      </c>
      <c r="B58" s="368" t="s">
        <v>206</v>
      </c>
      <c r="C58" s="369"/>
      <c r="D58" s="299"/>
      <c r="E58" s="299"/>
      <c r="F58" s="299"/>
      <c r="G58" s="299"/>
      <c r="H58" s="299"/>
      <c r="I58" s="299"/>
      <c r="J58" s="299"/>
      <c r="K58" s="299"/>
      <c r="L58" s="298"/>
      <c r="M58" s="77"/>
      <c r="N58" s="297"/>
      <c r="O58" s="296"/>
      <c r="P58" s="296"/>
      <c r="Q58" s="296"/>
      <c r="R58" s="296"/>
      <c r="S58" s="296"/>
      <c r="T58" s="295"/>
      <c r="U58" s="86"/>
      <c r="V58" s="86"/>
      <c r="W58" s="86"/>
      <c r="X58" s="86"/>
      <c r="Y58" s="86"/>
      <c r="Z58" s="86"/>
      <c r="AA58" s="86"/>
      <c r="AB58" s="86"/>
      <c r="AC58" s="86"/>
    </row>
    <row r="59" spans="1:32" ht="42" customHeight="1" x14ac:dyDescent="0.2">
      <c r="A59" s="294" t="s">
        <v>1</v>
      </c>
      <c r="B59" s="294" t="s">
        <v>150</v>
      </c>
      <c r="C59" s="294" t="s">
        <v>149</v>
      </c>
      <c r="D59" s="294" t="s">
        <v>134</v>
      </c>
      <c r="E59" s="294" t="s">
        <v>152</v>
      </c>
      <c r="F59" s="294" t="s">
        <v>205</v>
      </c>
      <c r="G59" s="294" t="s">
        <v>0</v>
      </c>
      <c r="H59" s="294" t="s">
        <v>153</v>
      </c>
      <c r="I59" s="294" t="s">
        <v>212</v>
      </c>
      <c r="J59" s="294" t="s">
        <v>5</v>
      </c>
      <c r="K59" s="294" t="s">
        <v>14</v>
      </c>
      <c r="L59" s="294" t="s">
        <v>151</v>
      </c>
      <c r="N59" s="292" t="s">
        <v>62</v>
      </c>
      <c r="O59" s="292" t="s">
        <v>63</v>
      </c>
      <c r="P59" s="293" t="s">
        <v>213</v>
      </c>
      <c r="Q59" s="292" t="s">
        <v>64</v>
      </c>
      <c r="R59" s="292" t="s">
        <v>38</v>
      </c>
      <c r="S59" s="292" t="s">
        <v>59</v>
      </c>
      <c r="T59" s="292" t="s">
        <v>14</v>
      </c>
      <c r="U59" s="80"/>
      <c r="V59" s="80"/>
      <c r="W59" s="80"/>
      <c r="X59" s="80"/>
      <c r="Y59" s="80"/>
      <c r="Z59" s="80"/>
      <c r="AA59" s="80"/>
      <c r="AB59" s="80"/>
      <c r="AC59" s="80"/>
    </row>
    <row r="60" spans="1:32" ht="19.5" customHeight="1" x14ac:dyDescent="0.2">
      <c r="A60" s="202"/>
      <c r="B60" s="203"/>
      <c r="C60" s="201"/>
      <c r="D60" s="201"/>
      <c r="E60" s="203"/>
      <c r="F60" s="201"/>
      <c r="G60" s="203"/>
      <c r="H60" s="191"/>
      <c r="I60" s="201"/>
      <c r="J60" s="191"/>
      <c r="K60" s="203"/>
      <c r="L60" s="169">
        <f t="shared" ref="L60:L71" si="2">H60-J60</f>
        <v>0</v>
      </c>
      <c r="N60" s="276"/>
      <c r="O60" s="276"/>
      <c r="P60" s="274"/>
      <c r="Q60" s="276"/>
      <c r="R60" s="267"/>
      <c r="S60" s="267"/>
      <c r="T60" s="276"/>
      <c r="U60" s="80"/>
      <c r="V60" s="80"/>
      <c r="W60" s="80"/>
      <c r="X60" s="80"/>
      <c r="Y60" s="80"/>
      <c r="Z60" s="80"/>
      <c r="AA60" s="80"/>
      <c r="AB60" s="80"/>
      <c r="AC60" s="80"/>
    </row>
    <row r="61" spans="1:32" ht="19.5" customHeight="1" x14ac:dyDescent="0.2">
      <c r="A61" s="202"/>
      <c r="B61" s="203"/>
      <c r="C61" s="201"/>
      <c r="D61" s="201"/>
      <c r="E61" s="203"/>
      <c r="F61" s="201"/>
      <c r="G61" s="203"/>
      <c r="H61" s="191"/>
      <c r="I61" s="201"/>
      <c r="J61" s="191"/>
      <c r="K61" s="203"/>
      <c r="L61" s="169">
        <f t="shared" si="2"/>
        <v>0</v>
      </c>
      <c r="N61" s="276"/>
      <c r="O61" s="276"/>
      <c r="P61" s="274"/>
      <c r="Q61" s="276"/>
      <c r="R61" s="267"/>
      <c r="S61" s="267"/>
      <c r="T61" s="276"/>
      <c r="U61" s="80"/>
      <c r="V61" s="80"/>
      <c r="W61" s="80"/>
      <c r="X61" s="80"/>
      <c r="Y61" s="80"/>
      <c r="Z61" s="80"/>
      <c r="AA61" s="80"/>
      <c r="AB61" s="80"/>
      <c r="AC61" s="80"/>
    </row>
    <row r="62" spans="1:32" ht="19.5" customHeight="1" x14ac:dyDescent="0.2">
      <c r="A62" s="202"/>
      <c r="B62" s="203"/>
      <c r="C62" s="201"/>
      <c r="D62" s="201"/>
      <c r="E62" s="203"/>
      <c r="F62" s="201"/>
      <c r="G62" s="203"/>
      <c r="H62" s="191"/>
      <c r="I62" s="201"/>
      <c r="J62" s="191"/>
      <c r="K62" s="203"/>
      <c r="L62" s="169">
        <f t="shared" si="2"/>
        <v>0</v>
      </c>
      <c r="N62" s="276"/>
      <c r="O62" s="276"/>
      <c r="P62" s="274"/>
      <c r="Q62" s="276"/>
      <c r="R62" s="267"/>
      <c r="S62" s="267"/>
      <c r="T62" s="276"/>
      <c r="U62" s="80"/>
      <c r="V62" s="80"/>
      <c r="W62" s="80"/>
      <c r="X62" s="80"/>
      <c r="Y62" s="80"/>
      <c r="Z62" s="80"/>
      <c r="AA62" s="80"/>
      <c r="AB62" s="80"/>
      <c r="AC62" s="80"/>
    </row>
    <row r="63" spans="1:32" ht="19.5" customHeight="1" x14ac:dyDescent="0.2">
      <c r="A63" s="202"/>
      <c r="B63" s="203"/>
      <c r="C63" s="201"/>
      <c r="D63" s="201"/>
      <c r="E63" s="203"/>
      <c r="F63" s="201"/>
      <c r="G63" s="203"/>
      <c r="H63" s="191"/>
      <c r="I63" s="201"/>
      <c r="J63" s="191"/>
      <c r="K63" s="203"/>
      <c r="L63" s="169">
        <f t="shared" si="2"/>
        <v>0</v>
      </c>
      <c r="N63" s="276"/>
      <c r="O63" s="276"/>
      <c r="P63" s="274"/>
      <c r="Q63" s="276"/>
      <c r="R63" s="267"/>
      <c r="S63" s="267"/>
      <c r="T63" s="276"/>
      <c r="U63" s="80"/>
      <c r="V63" s="80"/>
      <c r="W63" s="80"/>
      <c r="X63" s="80"/>
      <c r="Y63" s="80"/>
      <c r="Z63" s="80"/>
      <c r="AA63" s="80"/>
      <c r="AB63" s="80"/>
      <c r="AC63" s="80"/>
    </row>
    <row r="64" spans="1:32" ht="19.5" customHeight="1" x14ac:dyDescent="0.2">
      <c r="A64" s="202"/>
      <c r="B64" s="203"/>
      <c r="C64" s="201"/>
      <c r="D64" s="193"/>
      <c r="E64" s="202"/>
      <c r="F64" s="201"/>
      <c r="G64" s="204"/>
      <c r="H64" s="197"/>
      <c r="I64" s="201"/>
      <c r="J64" s="198"/>
      <c r="K64" s="205"/>
      <c r="L64" s="169">
        <f t="shared" si="2"/>
        <v>0</v>
      </c>
      <c r="N64" s="276"/>
      <c r="O64" s="276"/>
      <c r="P64" s="274"/>
      <c r="Q64" s="276"/>
      <c r="R64" s="267"/>
      <c r="S64" s="267"/>
      <c r="T64" s="276"/>
      <c r="U64" s="80"/>
      <c r="V64" s="80"/>
      <c r="W64" s="80"/>
      <c r="X64" s="80"/>
      <c r="Y64" s="80"/>
      <c r="Z64" s="80"/>
      <c r="AA64" s="80"/>
      <c r="AB64" s="80"/>
      <c r="AC64" s="80"/>
    </row>
    <row r="65" spans="1:32" ht="19.5" customHeight="1" x14ac:dyDescent="0.2">
      <c r="A65" s="202"/>
      <c r="B65" s="203"/>
      <c r="C65" s="201"/>
      <c r="D65" s="193"/>
      <c r="E65" s="202"/>
      <c r="F65" s="201"/>
      <c r="G65" s="204"/>
      <c r="H65" s="197"/>
      <c r="I65" s="201"/>
      <c r="J65" s="198"/>
      <c r="K65" s="205"/>
      <c r="L65" s="169">
        <f t="shared" si="2"/>
        <v>0</v>
      </c>
      <c r="N65" s="276"/>
      <c r="O65" s="276"/>
      <c r="P65" s="274"/>
      <c r="Q65" s="276"/>
      <c r="R65" s="267"/>
      <c r="S65" s="267"/>
      <c r="T65" s="276"/>
      <c r="U65" s="80"/>
      <c r="V65" s="80"/>
      <c r="W65" s="80"/>
      <c r="X65" s="80"/>
      <c r="Y65" s="80"/>
      <c r="Z65" s="80"/>
      <c r="AA65" s="80"/>
      <c r="AB65" s="80"/>
      <c r="AC65" s="80"/>
    </row>
    <row r="66" spans="1:32" ht="19.5" customHeight="1" x14ac:dyDescent="0.2">
      <c r="A66" s="202"/>
      <c r="B66" s="203"/>
      <c r="C66" s="201"/>
      <c r="D66" s="193"/>
      <c r="E66" s="202"/>
      <c r="F66" s="201"/>
      <c r="G66" s="204"/>
      <c r="H66" s="197"/>
      <c r="I66" s="201"/>
      <c r="J66" s="198"/>
      <c r="K66" s="205"/>
      <c r="L66" s="169">
        <f t="shared" si="2"/>
        <v>0</v>
      </c>
      <c r="N66" s="276"/>
      <c r="O66" s="276"/>
      <c r="P66" s="274"/>
      <c r="Q66" s="276"/>
      <c r="R66" s="267"/>
      <c r="S66" s="267"/>
      <c r="T66" s="276"/>
      <c r="U66" s="80"/>
      <c r="V66" s="80"/>
      <c r="W66" s="80"/>
      <c r="X66" s="80"/>
      <c r="Y66" s="80"/>
      <c r="Z66" s="80"/>
      <c r="AA66" s="80"/>
      <c r="AB66" s="80"/>
      <c r="AC66" s="80"/>
    </row>
    <row r="67" spans="1:32" ht="19.5" customHeight="1" x14ac:dyDescent="0.2">
      <c r="A67" s="202"/>
      <c r="B67" s="203"/>
      <c r="C67" s="201"/>
      <c r="D67" s="193"/>
      <c r="E67" s="202"/>
      <c r="F67" s="201"/>
      <c r="G67" s="204"/>
      <c r="H67" s="197"/>
      <c r="I67" s="201"/>
      <c r="J67" s="198"/>
      <c r="K67" s="205"/>
      <c r="L67" s="169">
        <f t="shared" si="2"/>
        <v>0</v>
      </c>
      <c r="N67" s="276"/>
      <c r="O67" s="276"/>
      <c r="P67" s="274"/>
      <c r="Q67" s="276"/>
      <c r="R67" s="267"/>
      <c r="S67" s="267"/>
      <c r="T67" s="276"/>
      <c r="U67" s="80"/>
      <c r="V67" s="80"/>
      <c r="W67" s="80"/>
      <c r="X67" s="80"/>
      <c r="Y67" s="80"/>
      <c r="Z67" s="80"/>
      <c r="AA67" s="80"/>
      <c r="AB67" s="80"/>
      <c r="AC67" s="80"/>
    </row>
    <row r="68" spans="1:32" ht="19.5" customHeight="1" x14ac:dyDescent="0.2">
      <c r="A68" s="202"/>
      <c r="B68" s="203"/>
      <c r="C68" s="201"/>
      <c r="D68" s="193"/>
      <c r="E68" s="202"/>
      <c r="F68" s="201"/>
      <c r="G68" s="204"/>
      <c r="H68" s="197"/>
      <c r="I68" s="201"/>
      <c r="J68" s="198"/>
      <c r="K68" s="205"/>
      <c r="L68" s="169">
        <f t="shared" si="2"/>
        <v>0</v>
      </c>
      <c r="N68" s="276"/>
      <c r="O68" s="276"/>
      <c r="P68" s="274"/>
      <c r="Q68" s="276"/>
      <c r="R68" s="267"/>
      <c r="S68" s="267"/>
      <c r="T68" s="276"/>
      <c r="U68" s="80"/>
      <c r="V68" s="80"/>
      <c r="W68" s="80"/>
      <c r="X68" s="80"/>
      <c r="Y68" s="80"/>
      <c r="Z68" s="80"/>
      <c r="AA68" s="80"/>
      <c r="AB68" s="80"/>
      <c r="AC68" s="80"/>
    </row>
    <row r="69" spans="1:32" ht="19.5" customHeight="1" x14ac:dyDescent="0.2">
      <c r="A69" s="202"/>
      <c r="B69" s="203"/>
      <c r="C69" s="201"/>
      <c r="D69" s="193"/>
      <c r="E69" s="202"/>
      <c r="F69" s="201"/>
      <c r="G69" s="204"/>
      <c r="H69" s="197"/>
      <c r="I69" s="201"/>
      <c r="J69" s="198"/>
      <c r="K69" s="205"/>
      <c r="L69" s="169">
        <f t="shared" si="2"/>
        <v>0</v>
      </c>
      <c r="N69" s="276"/>
      <c r="O69" s="276"/>
      <c r="P69" s="274"/>
      <c r="Q69" s="276"/>
      <c r="R69" s="267"/>
      <c r="S69" s="267"/>
      <c r="T69" s="276"/>
      <c r="U69" s="80"/>
      <c r="V69" s="80"/>
      <c r="W69" s="80"/>
      <c r="X69" s="80"/>
      <c r="Y69" s="80"/>
      <c r="Z69" s="80"/>
      <c r="AA69" s="80"/>
      <c r="AB69" s="80"/>
      <c r="AC69" s="80"/>
    </row>
    <row r="70" spans="1:32" ht="19.5" customHeight="1" x14ac:dyDescent="0.2">
      <c r="A70" s="202"/>
      <c r="B70" s="203"/>
      <c r="C70" s="201"/>
      <c r="D70" s="193"/>
      <c r="E70" s="202"/>
      <c r="F70" s="201"/>
      <c r="G70" s="204"/>
      <c r="H70" s="197"/>
      <c r="I70" s="201"/>
      <c r="J70" s="198"/>
      <c r="K70" s="205"/>
      <c r="L70" s="169">
        <f t="shared" si="2"/>
        <v>0</v>
      </c>
      <c r="N70" s="276"/>
      <c r="O70" s="276"/>
      <c r="P70" s="274"/>
      <c r="Q70" s="276"/>
      <c r="R70" s="267"/>
      <c r="S70" s="267"/>
      <c r="T70" s="276"/>
      <c r="U70" s="80"/>
      <c r="V70" s="80"/>
      <c r="W70" s="80"/>
      <c r="X70" s="80"/>
      <c r="Y70" s="80"/>
      <c r="Z70" s="80"/>
      <c r="AA70" s="80"/>
      <c r="AB70" s="80"/>
      <c r="AC70" s="80"/>
    </row>
    <row r="71" spans="1:32" ht="19.5" customHeight="1" x14ac:dyDescent="0.2">
      <c r="A71" s="202"/>
      <c r="B71" s="203"/>
      <c r="C71" s="201"/>
      <c r="D71" s="193"/>
      <c r="E71" s="202"/>
      <c r="F71" s="201"/>
      <c r="G71" s="204"/>
      <c r="H71" s="197"/>
      <c r="I71" s="201"/>
      <c r="J71" s="198"/>
      <c r="K71" s="205"/>
      <c r="L71" s="169">
        <f t="shared" si="2"/>
        <v>0</v>
      </c>
      <c r="N71" s="276"/>
      <c r="O71" s="276"/>
      <c r="P71" s="274"/>
      <c r="Q71" s="276"/>
      <c r="R71" s="267"/>
      <c r="S71" s="267"/>
      <c r="T71" s="276"/>
      <c r="U71" s="80"/>
      <c r="V71" s="80"/>
      <c r="W71" s="80"/>
      <c r="X71" s="80"/>
      <c r="Y71" s="80"/>
      <c r="Z71" s="80"/>
      <c r="AA71" s="80"/>
      <c r="AB71" s="80"/>
      <c r="AC71" s="80"/>
    </row>
    <row r="72" spans="1:32" ht="37.5" customHeight="1" x14ac:dyDescent="0.2">
      <c r="A72" s="291"/>
      <c r="B72" s="290"/>
      <c r="C72" s="290"/>
      <c r="D72" s="290"/>
      <c r="E72" s="290"/>
      <c r="F72" s="290"/>
      <c r="G72" s="290"/>
      <c r="H72" s="288">
        <f>SUM(H60:H71)</f>
        <v>0</v>
      </c>
      <c r="I72" s="288"/>
      <c r="J72" s="288">
        <f>SUM(J60:J71)</f>
        <v>0</v>
      </c>
      <c r="K72" s="289"/>
      <c r="L72" s="288">
        <f>SUM(L60:L71)</f>
        <v>0</v>
      </c>
      <c r="R72" s="287" t="str">
        <f>IF(SUM(R60:R71)=0,"",SUM(R60:R71))</f>
        <v/>
      </c>
      <c r="S72" s="287" t="str">
        <f>IF(SUM(S60:S71)=0,"",SUM(S60:S71))</f>
        <v/>
      </c>
      <c r="T72" s="80"/>
      <c r="U72" s="80"/>
      <c r="V72" s="80"/>
      <c r="W72" s="80"/>
      <c r="X72" s="80"/>
      <c r="Y72" s="80"/>
      <c r="Z72" s="80"/>
      <c r="AA72" s="80"/>
      <c r="AB72" s="80"/>
      <c r="AC72" s="80"/>
    </row>
    <row r="74" spans="1:32" ht="16.5" customHeight="1" x14ac:dyDescent="0.2">
      <c r="A74" s="102" t="s">
        <v>121</v>
      </c>
      <c r="B74" s="103"/>
      <c r="C74" s="103"/>
      <c r="D74" s="103"/>
      <c r="E74" s="103"/>
      <c r="F74" s="103"/>
      <c r="G74" s="103"/>
      <c r="H74" s="103"/>
      <c r="I74" s="103"/>
      <c r="J74" s="103"/>
      <c r="K74" s="103"/>
      <c r="L74" s="103"/>
    </row>
    <row r="75" spans="1:32" x14ac:dyDescent="0.2">
      <c r="A75" s="286" t="str">
        <f>A56</f>
        <v>Lot n°3 - Intitulé à renseigner</v>
      </c>
      <c r="B75" s="286" t="str">
        <f>B57</f>
        <v>Raison sociale de l'attributaire à renseigner</v>
      </c>
      <c r="C75" s="286"/>
      <c r="D75" s="285"/>
      <c r="E75" s="285">
        <f>MIN(D60:D71)</f>
        <v>0</v>
      </c>
      <c r="F75" s="285">
        <f>MAX(D60:D71,F60:F71)</f>
        <v>0</v>
      </c>
      <c r="G75" s="284" t="s">
        <v>101</v>
      </c>
      <c r="I75" s="283">
        <f>H72</f>
        <v>0</v>
      </c>
      <c r="J75" s="283">
        <f>J72</f>
        <v>0</v>
      </c>
      <c r="N75" s="74"/>
      <c r="O75" s="1"/>
      <c r="P75" s="1"/>
      <c r="Q75" s="1"/>
      <c r="R75" s="123"/>
      <c r="S75" s="123"/>
      <c r="T75" s="123"/>
      <c r="AC75" s="283">
        <f>L72</f>
        <v>0</v>
      </c>
      <c r="AD75" s="1"/>
      <c r="AE75" s="1"/>
      <c r="AF75" s="1"/>
    </row>
    <row r="77" spans="1:32" s="1" customFormat="1" ht="42" customHeight="1" x14ac:dyDescent="0.2">
      <c r="A77" s="305" t="s">
        <v>88</v>
      </c>
      <c r="B77" s="304" t="s">
        <v>102</v>
      </c>
      <c r="C77" s="201" t="str">
        <f>IF(C54="","",C54)</f>
        <v/>
      </c>
      <c r="D77" s="304" t="s">
        <v>103</v>
      </c>
      <c r="E77" s="201" t="str">
        <f>IF(E54="","",E54)</f>
        <v/>
      </c>
      <c r="F77" s="77"/>
      <c r="G77" s="303"/>
      <c r="M77" s="77"/>
    </row>
    <row r="78" spans="1:32" s="80" customFormat="1" ht="20.25" customHeight="1" x14ac:dyDescent="0.2">
      <c r="A78" s="302"/>
      <c r="B78" s="302"/>
      <c r="C78" s="302"/>
      <c r="D78" s="93"/>
      <c r="E78" s="93"/>
      <c r="F78" s="93"/>
      <c r="G78" s="301"/>
      <c r="H78" s="301"/>
      <c r="I78" s="301"/>
      <c r="J78" s="301"/>
      <c r="K78" s="301"/>
      <c r="L78" s="301"/>
      <c r="M78" s="77"/>
      <c r="N78" s="301"/>
      <c r="O78" s="301"/>
      <c r="P78" s="301"/>
      <c r="Q78" s="301"/>
    </row>
    <row r="79" spans="1:32" s="67" customFormat="1" ht="24.75" customHeight="1" x14ac:dyDescent="0.25">
      <c r="A79" s="370" t="s">
        <v>209</v>
      </c>
      <c r="B79" s="370"/>
      <c r="C79" s="370"/>
      <c r="D79" s="77"/>
      <c r="E79" s="77"/>
      <c r="F79" s="77"/>
      <c r="G79" s="77"/>
      <c r="H79" s="77"/>
      <c r="I79" s="77"/>
      <c r="J79" s="77"/>
      <c r="K79" s="77"/>
      <c r="L79" s="77"/>
      <c r="M79" s="77"/>
      <c r="N79" s="371" t="s">
        <v>65</v>
      </c>
      <c r="O79" s="372"/>
      <c r="P79" s="372"/>
      <c r="Q79" s="372"/>
      <c r="R79" s="372"/>
      <c r="S79" s="372"/>
      <c r="T79" s="373"/>
      <c r="U79" s="86"/>
      <c r="V79" s="86"/>
      <c r="W79" s="86"/>
      <c r="X79" s="86"/>
      <c r="Y79" s="86"/>
      <c r="Z79" s="86"/>
      <c r="AA79" s="86"/>
      <c r="AB79" s="86"/>
      <c r="AC79" s="86"/>
    </row>
    <row r="80" spans="1:32" s="67" customFormat="1" ht="24.75" customHeight="1" x14ac:dyDescent="0.25">
      <c r="A80" s="300" t="s">
        <v>157</v>
      </c>
      <c r="B80" s="370" t="s">
        <v>159</v>
      </c>
      <c r="C80" s="370"/>
      <c r="D80" s="77"/>
      <c r="E80" s="77"/>
      <c r="F80" s="77"/>
      <c r="G80" s="77"/>
      <c r="H80" s="77"/>
      <c r="I80" s="77"/>
      <c r="J80" s="77"/>
      <c r="K80" s="77"/>
      <c r="L80" s="77"/>
      <c r="M80" s="77"/>
      <c r="N80" s="374"/>
      <c r="O80" s="375"/>
      <c r="P80" s="375"/>
      <c r="Q80" s="375"/>
      <c r="R80" s="375"/>
      <c r="S80" s="375"/>
      <c r="T80" s="376"/>
      <c r="U80" s="86"/>
      <c r="V80" s="86"/>
      <c r="W80" s="86"/>
      <c r="X80" s="86"/>
      <c r="Y80" s="86"/>
      <c r="Z80" s="86"/>
      <c r="AA80" s="86"/>
      <c r="AB80" s="86"/>
      <c r="AC80" s="86"/>
    </row>
    <row r="81" spans="1:29" s="67" customFormat="1" ht="24.75" customHeight="1" x14ac:dyDescent="0.25">
      <c r="A81" s="300" t="s">
        <v>204</v>
      </c>
      <c r="B81" s="368" t="s">
        <v>206</v>
      </c>
      <c r="C81" s="369"/>
      <c r="D81" s="299"/>
      <c r="E81" s="299"/>
      <c r="F81" s="299"/>
      <c r="G81" s="299"/>
      <c r="H81" s="299"/>
      <c r="I81" s="299"/>
      <c r="J81" s="299"/>
      <c r="K81" s="299"/>
      <c r="L81" s="298"/>
      <c r="M81" s="77"/>
      <c r="N81" s="297"/>
      <c r="O81" s="296"/>
      <c r="P81" s="296"/>
      <c r="Q81" s="296"/>
      <c r="R81" s="296"/>
      <c r="S81" s="296"/>
      <c r="T81" s="295"/>
      <c r="U81" s="86"/>
      <c r="V81" s="86"/>
      <c r="W81" s="86"/>
      <c r="X81" s="86"/>
      <c r="Y81" s="86"/>
      <c r="Z81" s="86"/>
      <c r="AA81" s="86"/>
      <c r="AB81" s="86"/>
      <c r="AC81" s="86"/>
    </row>
    <row r="82" spans="1:29" ht="42" customHeight="1" x14ac:dyDescent="0.2">
      <c r="A82" s="294" t="s">
        <v>1</v>
      </c>
      <c r="B82" s="294" t="s">
        <v>150</v>
      </c>
      <c r="C82" s="294" t="s">
        <v>149</v>
      </c>
      <c r="D82" s="294" t="s">
        <v>134</v>
      </c>
      <c r="E82" s="294" t="s">
        <v>152</v>
      </c>
      <c r="F82" s="294" t="s">
        <v>205</v>
      </c>
      <c r="G82" s="294" t="s">
        <v>0</v>
      </c>
      <c r="H82" s="294" t="s">
        <v>153</v>
      </c>
      <c r="I82" s="294" t="s">
        <v>212</v>
      </c>
      <c r="J82" s="294" t="s">
        <v>5</v>
      </c>
      <c r="K82" s="294" t="s">
        <v>14</v>
      </c>
      <c r="L82" s="294" t="s">
        <v>151</v>
      </c>
      <c r="N82" s="292" t="s">
        <v>62</v>
      </c>
      <c r="O82" s="292" t="s">
        <v>63</v>
      </c>
      <c r="P82" s="293" t="s">
        <v>213</v>
      </c>
      <c r="Q82" s="292" t="s">
        <v>64</v>
      </c>
      <c r="R82" s="292" t="s">
        <v>38</v>
      </c>
      <c r="S82" s="292" t="s">
        <v>59</v>
      </c>
      <c r="T82" s="292" t="s">
        <v>14</v>
      </c>
      <c r="U82" s="80"/>
      <c r="V82" s="80"/>
      <c r="W82" s="80"/>
      <c r="X82" s="80"/>
      <c r="Y82" s="80"/>
      <c r="Z82" s="80"/>
      <c r="AA82" s="80"/>
      <c r="AB82" s="80"/>
      <c r="AC82" s="80"/>
    </row>
    <row r="83" spans="1:29" ht="19.5" customHeight="1" x14ac:dyDescent="0.2">
      <c r="A83" s="202"/>
      <c r="B83" s="203"/>
      <c r="C83" s="201"/>
      <c r="D83" s="201"/>
      <c r="E83" s="203"/>
      <c r="F83" s="201"/>
      <c r="G83" s="203"/>
      <c r="H83" s="191"/>
      <c r="I83" s="201"/>
      <c r="J83" s="191"/>
      <c r="K83" s="203"/>
      <c r="L83" s="169">
        <f t="shared" ref="L83:L94" si="3">H83-J83</f>
        <v>0</v>
      </c>
      <c r="N83" s="276"/>
      <c r="O83" s="276"/>
      <c r="P83" s="274"/>
      <c r="Q83" s="276"/>
      <c r="R83" s="267"/>
      <c r="S83" s="267"/>
      <c r="T83" s="276"/>
      <c r="U83" s="80"/>
      <c r="V83" s="80"/>
      <c r="W83" s="80"/>
      <c r="X83" s="80"/>
      <c r="Y83" s="80"/>
      <c r="Z83" s="80"/>
      <c r="AA83" s="80"/>
      <c r="AB83" s="80"/>
      <c r="AC83" s="80"/>
    </row>
    <row r="84" spans="1:29" ht="19.5" customHeight="1" x14ac:dyDescent="0.2">
      <c r="A84" s="202"/>
      <c r="B84" s="203"/>
      <c r="C84" s="201"/>
      <c r="D84" s="201"/>
      <c r="E84" s="203"/>
      <c r="F84" s="201"/>
      <c r="G84" s="203"/>
      <c r="H84" s="191"/>
      <c r="I84" s="201"/>
      <c r="J84" s="191"/>
      <c r="K84" s="203"/>
      <c r="L84" s="169">
        <f t="shared" si="3"/>
        <v>0</v>
      </c>
      <c r="N84" s="276"/>
      <c r="O84" s="276"/>
      <c r="P84" s="274"/>
      <c r="Q84" s="276"/>
      <c r="R84" s="267"/>
      <c r="S84" s="267"/>
      <c r="T84" s="276"/>
      <c r="U84" s="80"/>
      <c r="V84" s="80"/>
      <c r="W84" s="80"/>
      <c r="X84" s="80"/>
      <c r="Y84" s="80"/>
      <c r="Z84" s="80"/>
      <c r="AA84" s="80"/>
      <c r="AB84" s="80"/>
      <c r="AC84" s="80"/>
    </row>
    <row r="85" spans="1:29" ht="19.5" customHeight="1" x14ac:dyDescent="0.2">
      <c r="A85" s="202"/>
      <c r="B85" s="203"/>
      <c r="C85" s="201"/>
      <c r="D85" s="201"/>
      <c r="E85" s="203"/>
      <c r="F85" s="201"/>
      <c r="G85" s="203"/>
      <c r="H85" s="191"/>
      <c r="I85" s="201"/>
      <c r="J85" s="191"/>
      <c r="K85" s="203"/>
      <c r="L85" s="169">
        <f t="shared" si="3"/>
        <v>0</v>
      </c>
      <c r="N85" s="276"/>
      <c r="O85" s="276"/>
      <c r="P85" s="274"/>
      <c r="Q85" s="276"/>
      <c r="R85" s="267"/>
      <c r="S85" s="267"/>
      <c r="T85" s="276"/>
      <c r="U85" s="80"/>
      <c r="V85" s="80"/>
      <c r="W85" s="80"/>
      <c r="X85" s="80"/>
      <c r="Y85" s="80"/>
      <c r="Z85" s="80"/>
      <c r="AA85" s="80"/>
      <c r="AB85" s="80"/>
      <c r="AC85" s="80"/>
    </row>
    <row r="86" spans="1:29" ht="19.5" customHeight="1" x14ac:dyDescent="0.2">
      <c r="A86" s="202"/>
      <c r="B86" s="203"/>
      <c r="C86" s="201"/>
      <c r="D86" s="201"/>
      <c r="E86" s="203"/>
      <c r="F86" s="201"/>
      <c r="G86" s="203"/>
      <c r="H86" s="191"/>
      <c r="I86" s="201"/>
      <c r="J86" s="191"/>
      <c r="K86" s="203"/>
      <c r="L86" s="169">
        <f t="shared" si="3"/>
        <v>0</v>
      </c>
      <c r="N86" s="276"/>
      <c r="O86" s="276"/>
      <c r="P86" s="274"/>
      <c r="Q86" s="276"/>
      <c r="R86" s="267"/>
      <c r="S86" s="267"/>
      <c r="T86" s="276"/>
      <c r="U86" s="80"/>
      <c r="V86" s="80"/>
      <c r="W86" s="80"/>
      <c r="X86" s="80"/>
      <c r="Y86" s="80"/>
      <c r="Z86" s="80"/>
      <c r="AA86" s="80"/>
      <c r="AB86" s="80"/>
      <c r="AC86" s="80"/>
    </row>
    <row r="87" spans="1:29" ht="19.5" customHeight="1" x14ac:dyDescent="0.2">
      <c r="A87" s="202"/>
      <c r="B87" s="203"/>
      <c r="C87" s="201"/>
      <c r="D87" s="193"/>
      <c r="E87" s="202"/>
      <c r="F87" s="201"/>
      <c r="G87" s="204"/>
      <c r="H87" s="197"/>
      <c r="I87" s="201"/>
      <c r="J87" s="198"/>
      <c r="K87" s="205"/>
      <c r="L87" s="169">
        <f t="shared" si="3"/>
        <v>0</v>
      </c>
      <c r="N87" s="276"/>
      <c r="O87" s="276"/>
      <c r="P87" s="274"/>
      <c r="Q87" s="276"/>
      <c r="R87" s="267"/>
      <c r="S87" s="267"/>
      <c r="T87" s="276"/>
      <c r="U87" s="80"/>
      <c r="V87" s="80"/>
      <c r="W87" s="80"/>
      <c r="X87" s="80"/>
      <c r="Y87" s="80"/>
      <c r="Z87" s="80"/>
      <c r="AA87" s="80"/>
      <c r="AB87" s="80"/>
      <c r="AC87" s="80"/>
    </row>
    <row r="88" spans="1:29" ht="19.5" customHeight="1" x14ac:dyDescent="0.2">
      <c r="A88" s="202"/>
      <c r="B88" s="203"/>
      <c r="C88" s="201"/>
      <c r="D88" s="193"/>
      <c r="E88" s="202"/>
      <c r="F88" s="201"/>
      <c r="G88" s="204"/>
      <c r="H88" s="197"/>
      <c r="I88" s="201"/>
      <c r="J88" s="198"/>
      <c r="K88" s="205"/>
      <c r="L88" s="169">
        <f t="shared" si="3"/>
        <v>0</v>
      </c>
      <c r="N88" s="276"/>
      <c r="O88" s="276"/>
      <c r="P88" s="274"/>
      <c r="Q88" s="276"/>
      <c r="R88" s="267"/>
      <c r="S88" s="267"/>
      <c r="T88" s="276"/>
      <c r="U88" s="80"/>
      <c r="V88" s="80"/>
      <c r="W88" s="80"/>
      <c r="X88" s="80"/>
      <c r="Y88" s="80"/>
      <c r="Z88" s="80"/>
      <c r="AA88" s="80"/>
      <c r="AB88" s="80"/>
      <c r="AC88" s="80"/>
    </row>
    <row r="89" spans="1:29" ht="19.5" customHeight="1" x14ac:dyDescent="0.2">
      <c r="A89" s="202"/>
      <c r="B89" s="203"/>
      <c r="C89" s="201"/>
      <c r="D89" s="193"/>
      <c r="E89" s="202"/>
      <c r="F89" s="201"/>
      <c r="G89" s="204"/>
      <c r="H89" s="197"/>
      <c r="I89" s="201"/>
      <c r="J89" s="198"/>
      <c r="K89" s="205"/>
      <c r="L89" s="169">
        <f t="shared" si="3"/>
        <v>0</v>
      </c>
      <c r="N89" s="276"/>
      <c r="O89" s="276"/>
      <c r="P89" s="274"/>
      <c r="Q89" s="276"/>
      <c r="R89" s="267"/>
      <c r="S89" s="267"/>
      <c r="T89" s="276"/>
      <c r="U89" s="80"/>
      <c r="V89" s="80"/>
      <c r="W89" s="80"/>
      <c r="X89" s="80"/>
      <c r="Y89" s="80"/>
      <c r="Z89" s="80"/>
      <c r="AA89" s="80"/>
      <c r="AB89" s="80"/>
      <c r="AC89" s="80"/>
    </row>
    <row r="90" spans="1:29" ht="19.5" customHeight="1" x14ac:dyDescent="0.2">
      <c r="A90" s="202"/>
      <c r="B90" s="203"/>
      <c r="C90" s="201"/>
      <c r="D90" s="193"/>
      <c r="E90" s="202"/>
      <c r="F90" s="201"/>
      <c r="G90" s="204"/>
      <c r="H90" s="197"/>
      <c r="I90" s="201"/>
      <c r="J90" s="198"/>
      <c r="K90" s="205"/>
      <c r="L90" s="169">
        <f t="shared" si="3"/>
        <v>0</v>
      </c>
      <c r="N90" s="276"/>
      <c r="O90" s="276"/>
      <c r="P90" s="274"/>
      <c r="Q90" s="276"/>
      <c r="R90" s="267"/>
      <c r="S90" s="267"/>
      <c r="T90" s="276"/>
      <c r="U90" s="80"/>
      <c r="V90" s="80"/>
      <c r="W90" s="80"/>
      <c r="X90" s="80"/>
      <c r="Y90" s="80"/>
      <c r="Z90" s="80"/>
      <c r="AA90" s="80"/>
      <c r="AB90" s="80"/>
      <c r="AC90" s="80"/>
    </row>
    <row r="91" spans="1:29" ht="19.5" customHeight="1" x14ac:dyDescent="0.2">
      <c r="A91" s="202"/>
      <c r="B91" s="203"/>
      <c r="C91" s="201"/>
      <c r="D91" s="193"/>
      <c r="E91" s="202"/>
      <c r="F91" s="201"/>
      <c r="G91" s="204"/>
      <c r="H91" s="197"/>
      <c r="I91" s="201"/>
      <c r="J91" s="198"/>
      <c r="K91" s="205"/>
      <c r="L91" s="169">
        <f t="shared" si="3"/>
        <v>0</v>
      </c>
      <c r="N91" s="276"/>
      <c r="O91" s="276"/>
      <c r="P91" s="274"/>
      <c r="Q91" s="276"/>
      <c r="R91" s="267"/>
      <c r="S91" s="267"/>
      <c r="T91" s="276"/>
      <c r="U91" s="80"/>
      <c r="V91" s="80"/>
      <c r="W91" s="80"/>
      <c r="X91" s="80"/>
      <c r="Y91" s="80"/>
      <c r="Z91" s="80"/>
      <c r="AA91" s="80"/>
      <c r="AB91" s="80"/>
      <c r="AC91" s="80"/>
    </row>
    <row r="92" spans="1:29" ht="19.5" customHeight="1" x14ac:dyDescent="0.2">
      <c r="A92" s="202"/>
      <c r="B92" s="203"/>
      <c r="C92" s="201"/>
      <c r="D92" s="193"/>
      <c r="E92" s="202"/>
      <c r="F92" s="201"/>
      <c r="G92" s="204"/>
      <c r="H92" s="197"/>
      <c r="I92" s="201"/>
      <c r="J92" s="198"/>
      <c r="K92" s="205"/>
      <c r="L92" s="169">
        <f t="shared" si="3"/>
        <v>0</v>
      </c>
      <c r="N92" s="276"/>
      <c r="O92" s="276"/>
      <c r="P92" s="274"/>
      <c r="Q92" s="276"/>
      <c r="R92" s="267"/>
      <c r="S92" s="267"/>
      <c r="T92" s="276"/>
      <c r="U92" s="80"/>
      <c r="V92" s="80"/>
      <c r="W92" s="80"/>
      <c r="X92" s="80"/>
      <c r="Y92" s="80"/>
      <c r="Z92" s="80"/>
      <c r="AA92" s="80"/>
      <c r="AB92" s="80"/>
      <c r="AC92" s="80"/>
    </row>
    <row r="93" spans="1:29" ht="19.5" customHeight="1" x14ac:dyDescent="0.2">
      <c r="A93" s="202"/>
      <c r="B93" s="203"/>
      <c r="C93" s="201"/>
      <c r="D93" s="193"/>
      <c r="E93" s="202"/>
      <c r="F93" s="201"/>
      <c r="G93" s="204"/>
      <c r="H93" s="197"/>
      <c r="I93" s="201"/>
      <c r="J93" s="198"/>
      <c r="K93" s="205"/>
      <c r="L93" s="169">
        <f t="shared" si="3"/>
        <v>0</v>
      </c>
      <c r="N93" s="276"/>
      <c r="O93" s="276"/>
      <c r="P93" s="274"/>
      <c r="Q93" s="276"/>
      <c r="R93" s="267"/>
      <c r="S93" s="267"/>
      <c r="T93" s="276"/>
      <c r="U93" s="80"/>
      <c r="V93" s="80"/>
      <c r="W93" s="80"/>
      <c r="X93" s="80"/>
      <c r="Y93" s="80"/>
      <c r="Z93" s="80"/>
      <c r="AA93" s="80"/>
      <c r="AB93" s="80"/>
      <c r="AC93" s="80"/>
    </row>
    <row r="94" spans="1:29" ht="19.5" customHeight="1" x14ac:dyDescent="0.2">
      <c r="A94" s="202"/>
      <c r="B94" s="203"/>
      <c r="C94" s="201"/>
      <c r="D94" s="193"/>
      <c r="E94" s="202"/>
      <c r="F94" s="201"/>
      <c r="G94" s="204"/>
      <c r="H94" s="197"/>
      <c r="I94" s="201"/>
      <c r="J94" s="198"/>
      <c r="K94" s="205"/>
      <c r="L94" s="169">
        <f t="shared" si="3"/>
        <v>0</v>
      </c>
      <c r="N94" s="276"/>
      <c r="O94" s="276"/>
      <c r="P94" s="274"/>
      <c r="Q94" s="276"/>
      <c r="R94" s="267"/>
      <c r="S94" s="267"/>
      <c r="T94" s="276"/>
      <c r="U94" s="80"/>
      <c r="V94" s="80"/>
      <c r="W94" s="80"/>
      <c r="X94" s="80"/>
      <c r="Y94" s="80"/>
      <c r="Z94" s="80"/>
      <c r="AA94" s="80"/>
      <c r="AB94" s="80"/>
      <c r="AC94" s="80"/>
    </row>
    <row r="95" spans="1:29" ht="37.5" customHeight="1" x14ac:dyDescent="0.2">
      <c r="A95" s="291"/>
      <c r="B95" s="290"/>
      <c r="C95" s="290"/>
      <c r="D95" s="290"/>
      <c r="E95" s="290"/>
      <c r="F95" s="290"/>
      <c r="G95" s="290"/>
      <c r="H95" s="288">
        <f>SUM(H83:H94)</f>
        <v>0</v>
      </c>
      <c r="I95" s="288"/>
      <c r="J95" s="288">
        <f>SUM(J83:J94)</f>
        <v>0</v>
      </c>
      <c r="K95" s="289"/>
      <c r="L95" s="288">
        <f>SUM(L83:L94)</f>
        <v>0</v>
      </c>
      <c r="R95" s="287" t="str">
        <f>IF(SUM(R83:R94)=0,"",SUM(R83:R94))</f>
        <v/>
      </c>
      <c r="S95" s="287" t="str">
        <f>IF(SUM(S83:S94)=0,"",SUM(S83:S94))</f>
        <v/>
      </c>
      <c r="T95" s="80"/>
      <c r="U95" s="80"/>
      <c r="V95" s="80"/>
      <c r="W95" s="80"/>
      <c r="X95" s="80"/>
      <c r="Y95" s="80"/>
      <c r="Z95" s="80"/>
      <c r="AA95" s="80"/>
      <c r="AB95" s="80"/>
      <c r="AC95" s="80"/>
    </row>
    <row r="97" spans="1:32" ht="16.5" customHeight="1" x14ac:dyDescent="0.2">
      <c r="A97" s="102" t="s">
        <v>121</v>
      </c>
      <c r="B97" s="103"/>
      <c r="C97" s="103"/>
      <c r="D97" s="103"/>
      <c r="E97" s="103"/>
      <c r="F97" s="103"/>
      <c r="G97" s="103"/>
      <c r="H97" s="103"/>
      <c r="I97" s="103"/>
      <c r="J97" s="103"/>
      <c r="K97" s="103"/>
      <c r="L97" s="103"/>
    </row>
    <row r="98" spans="1:32" x14ac:dyDescent="0.2">
      <c r="A98" s="286" t="str">
        <f>A79</f>
        <v>Lot n°4 - Intitulé à renseigner</v>
      </c>
      <c r="B98" s="286" t="str">
        <f>B80</f>
        <v>Raison sociale de l'attributaire à renseigner</v>
      </c>
      <c r="C98" s="286"/>
      <c r="D98" s="285"/>
      <c r="E98" s="285">
        <f>MIN(D83:D94)</f>
        <v>0</v>
      </c>
      <c r="F98" s="285">
        <f>MAX(D83:D94,F83:F94)</f>
        <v>0</v>
      </c>
      <c r="G98" s="284" t="s">
        <v>101</v>
      </c>
      <c r="I98" s="283">
        <f>H95</f>
        <v>0</v>
      </c>
      <c r="J98" s="283">
        <f>J95</f>
        <v>0</v>
      </c>
      <c r="N98" s="74"/>
      <c r="O98" s="1"/>
      <c r="P98" s="1"/>
      <c r="Q98" s="1"/>
      <c r="R98" s="123"/>
      <c r="S98" s="123"/>
      <c r="T98" s="123"/>
      <c r="AC98" s="283">
        <f>L95</f>
        <v>0</v>
      </c>
      <c r="AD98" s="1"/>
      <c r="AE98" s="1"/>
      <c r="AF98" s="1"/>
    </row>
    <row r="100" spans="1:32" s="1" customFormat="1" ht="42" customHeight="1" x14ac:dyDescent="0.2">
      <c r="A100" s="305" t="s">
        <v>88</v>
      </c>
      <c r="B100" s="304" t="s">
        <v>102</v>
      </c>
      <c r="C100" s="201" t="str">
        <f>IF(C77="","",C77)</f>
        <v/>
      </c>
      <c r="D100" s="304" t="s">
        <v>103</v>
      </c>
      <c r="E100" s="201" t="str">
        <f>IF(E77="","",E77)</f>
        <v/>
      </c>
      <c r="F100" s="77"/>
      <c r="G100" s="303"/>
      <c r="M100" s="77"/>
    </row>
    <row r="101" spans="1:32" s="80" customFormat="1" ht="20.25" customHeight="1" x14ac:dyDescent="0.2">
      <c r="A101" s="302"/>
      <c r="B101" s="302"/>
      <c r="C101" s="302"/>
      <c r="D101" s="93"/>
      <c r="E101" s="93"/>
      <c r="F101" s="93"/>
      <c r="G101" s="301"/>
      <c r="H101" s="301"/>
      <c r="I101" s="301"/>
      <c r="J101" s="301"/>
      <c r="K101" s="301"/>
      <c r="L101" s="301"/>
      <c r="M101" s="77"/>
      <c r="N101" s="301"/>
      <c r="O101" s="301"/>
      <c r="P101" s="301"/>
      <c r="Q101" s="301"/>
    </row>
    <row r="102" spans="1:32" s="67" customFormat="1" ht="24.75" customHeight="1" x14ac:dyDescent="0.25">
      <c r="A102" s="370" t="s">
        <v>210</v>
      </c>
      <c r="B102" s="370"/>
      <c r="C102" s="370"/>
      <c r="D102" s="77"/>
      <c r="E102" s="77"/>
      <c r="F102" s="77"/>
      <c r="G102" s="77"/>
      <c r="H102" s="77"/>
      <c r="I102" s="77"/>
      <c r="J102" s="77"/>
      <c r="K102" s="77"/>
      <c r="L102" s="77"/>
      <c r="M102" s="77"/>
      <c r="N102" s="371" t="s">
        <v>65</v>
      </c>
      <c r="O102" s="372"/>
      <c r="P102" s="372"/>
      <c r="Q102" s="372"/>
      <c r="R102" s="372"/>
      <c r="S102" s="372"/>
      <c r="T102" s="373"/>
      <c r="U102" s="86"/>
      <c r="V102" s="86"/>
      <c r="W102" s="86"/>
      <c r="X102" s="86"/>
      <c r="Y102" s="86"/>
      <c r="Z102" s="86"/>
      <c r="AA102" s="86"/>
      <c r="AB102" s="86"/>
      <c r="AC102" s="86"/>
    </row>
    <row r="103" spans="1:32" s="67" customFormat="1" ht="24.75" customHeight="1" x14ac:dyDescent="0.25">
      <c r="A103" s="300" t="s">
        <v>157</v>
      </c>
      <c r="B103" s="370" t="s">
        <v>159</v>
      </c>
      <c r="C103" s="370"/>
      <c r="D103" s="77"/>
      <c r="E103" s="77"/>
      <c r="F103" s="77"/>
      <c r="G103" s="77"/>
      <c r="H103" s="77"/>
      <c r="I103" s="77"/>
      <c r="J103" s="77"/>
      <c r="K103" s="77"/>
      <c r="L103" s="77"/>
      <c r="M103" s="77"/>
      <c r="N103" s="374"/>
      <c r="O103" s="375"/>
      <c r="P103" s="375"/>
      <c r="Q103" s="375"/>
      <c r="R103" s="375"/>
      <c r="S103" s="375"/>
      <c r="T103" s="376"/>
      <c r="U103" s="86"/>
      <c r="V103" s="86"/>
      <c r="W103" s="86"/>
      <c r="X103" s="86"/>
      <c r="Y103" s="86"/>
      <c r="Z103" s="86"/>
      <c r="AA103" s="86"/>
      <c r="AB103" s="86"/>
      <c r="AC103" s="86"/>
    </row>
    <row r="104" spans="1:32" s="67" customFormat="1" ht="24.75" customHeight="1" x14ac:dyDescent="0.25">
      <c r="A104" s="300" t="s">
        <v>204</v>
      </c>
      <c r="B104" s="368" t="s">
        <v>206</v>
      </c>
      <c r="C104" s="369"/>
      <c r="D104" s="299"/>
      <c r="E104" s="299"/>
      <c r="F104" s="299"/>
      <c r="G104" s="299"/>
      <c r="H104" s="299"/>
      <c r="I104" s="299"/>
      <c r="J104" s="299"/>
      <c r="K104" s="299"/>
      <c r="L104" s="298"/>
      <c r="M104" s="77"/>
      <c r="N104" s="297"/>
      <c r="O104" s="296"/>
      <c r="P104" s="296"/>
      <c r="Q104" s="296"/>
      <c r="R104" s="296"/>
      <c r="S104" s="296"/>
      <c r="T104" s="295"/>
      <c r="U104" s="86"/>
      <c r="V104" s="86"/>
      <c r="W104" s="86"/>
      <c r="X104" s="86"/>
      <c r="Y104" s="86"/>
      <c r="Z104" s="86"/>
      <c r="AA104" s="86"/>
      <c r="AB104" s="86"/>
      <c r="AC104" s="86"/>
    </row>
    <row r="105" spans="1:32" ht="42" customHeight="1" x14ac:dyDescent="0.2">
      <c r="A105" s="294" t="s">
        <v>1</v>
      </c>
      <c r="B105" s="294" t="s">
        <v>150</v>
      </c>
      <c r="C105" s="294" t="s">
        <v>149</v>
      </c>
      <c r="D105" s="294" t="s">
        <v>134</v>
      </c>
      <c r="E105" s="294" t="s">
        <v>152</v>
      </c>
      <c r="F105" s="294" t="s">
        <v>205</v>
      </c>
      <c r="G105" s="294" t="s">
        <v>0</v>
      </c>
      <c r="H105" s="294" t="s">
        <v>153</v>
      </c>
      <c r="I105" s="294" t="s">
        <v>212</v>
      </c>
      <c r="J105" s="294" t="s">
        <v>5</v>
      </c>
      <c r="K105" s="294" t="s">
        <v>14</v>
      </c>
      <c r="L105" s="294" t="s">
        <v>151</v>
      </c>
      <c r="N105" s="292" t="s">
        <v>62</v>
      </c>
      <c r="O105" s="292" t="s">
        <v>63</v>
      </c>
      <c r="P105" s="293" t="s">
        <v>213</v>
      </c>
      <c r="Q105" s="292" t="s">
        <v>64</v>
      </c>
      <c r="R105" s="292" t="s">
        <v>38</v>
      </c>
      <c r="S105" s="292" t="s">
        <v>59</v>
      </c>
      <c r="T105" s="292" t="s">
        <v>14</v>
      </c>
      <c r="U105" s="80"/>
      <c r="V105" s="80"/>
      <c r="W105" s="80"/>
      <c r="X105" s="80"/>
      <c r="Y105" s="80"/>
      <c r="Z105" s="80"/>
      <c r="AA105" s="80"/>
      <c r="AB105" s="80"/>
      <c r="AC105" s="80"/>
    </row>
    <row r="106" spans="1:32" ht="19.5" customHeight="1" x14ac:dyDescent="0.2">
      <c r="A106" s="202"/>
      <c r="B106" s="203"/>
      <c r="C106" s="201"/>
      <c r="D106" s="201"/>
      <c r="E106" s="203"/>
      <c r="F106" s="201"/>
      <c r="G106" s="203"/>
      <c r="H106" s="191"/>
      <c r="I106" s="201"/>
      <c r="J106" s="191"/>
      <c r="K106" s="203"/>
      <c r="L106" s="169">
        <f t="shared" ref="L106:L117" si="4">H106-J106</f>
        <v>0</v>
      </c>
      <c r="N106" s="276"/>
      <c r="O106" s="276"/>
      <c r="P106" s="274"/>
      <c r="Q106" s="276"/>
      <c r="R106" s="267"/>
      <c r="S106" s="267"/>
      <c r="T106" s="276"/>
      <c r="U106" s="80"/>
      <c r="V106" s="80"/>
      <c r="W106" s="80"/>
      <c r="X106" s="80"/>
      <c r="Y106" s="80"/>
      <c r="Z106" s="80"/>
      <c r="AA106" s="80"/>
      <c r="AB106" s="80"/>
      <c r="AC106" s="80"/>
    </row>
    <row r="107" spans="1:32" ht="19.5" customHeight="1" x14ac:dyDescent="0.2">
      <c r="A107" s="202"/>
      <c r="B107" s="203"/>
      <c r="C107" s="201"/>
      <c r="D107" s="201"/>
      <c r="E107" s="203"/>
      <c r="F107" s="201"/>
      <c r="G107" s="203"/>
      <c r="H107" s="191"/>
      <c r="I107" s="201"/>
      <c r="J107" s="191"/>
      <c r="K107" s="203"/>
      <c r="L107" s="169">
        <f t="shared" si="4"/>
        <v>0</v>
      </c>
      <c r="N107" s="276"/>
      <c r="O107" s="276"/>
      <c r="P107" s="274"/>
      <c r="Q107" s="276"/>
      <c r="R107" s="267"/>
      <c r="S107" s="267"/>
      <c r="T107" s="276"/>
      <c r="U107" s="80"/>
      <c r="V107" s="80"/>
      <c r="W107" s="80"/>
      <c r="X107" s="80"/>
      <c r="Y107" s="80"/>
      <c r="Z107" s="80"/>
      <c r="AA107" s="80"/>
      <c r="AB107" s="80"/>
      <c r="AC107" s="80"/>
    </row>
    <row r="108" spans="1:32" ht="19.5" customHeight="1" x14ac:dyDescent="0.2">
      <c r="A108" s="202"/>
      <c r="B108" s="203"/>
      <c r="C108" s="201"/>
      <c r="D108" s="201"/>
      <c r="E108" s="203"/>
      <c r="F108" s="201"/>
      <c r="G108" s="203"/>
      <c r="H108" s="191"/>
      <c r="I108" s="201"/>
      <c r="J108" s="191"/>
      <c r="K108" s="203"/>
      <c r="L108" s="169">
        <f t="shared" si="4"/>
        <v>0</v>
      </c>
      <c r="N108" s="276"/>
      <c r="O108" s="276"/>
      <c r="P108" s="274"/>
      <c r="Q108" s="276"/>
      <c r="R108" s="267"/>
      <c r="S108" s="267"/>
      <c r="T108" s="276"/>
      <c r="U108" s="80"/>
      <c r="V108" s="80"/>
      <c r="W108" s="80"/>
      <c r="X108" s="80"/>
      <c r="Y108" s="80"/>
      <c r="Z108" s="80"/>
      <c r="AA108" s="80"/>
      <c r="AB108" s="80"/>
      <c r="AC108" s="80"/>
    </row>
    <row r="109" spans="1:32" ht="19.5" customHeight="1" x14ac:dyDescent="0.2">
      <c r="A109" s="202"/>
      <c r="B109" s="203"/>
      <c r="C109" s="201"/>
      <c r="D109" s="201"/>
      <c r="E109" s="203"/>
      <c r="F109" s="201"/>
      <c r="G109" s="203"/>
      <c r="H109" s="191"/>
      <c r="I109" s="201"/>
      <c r="J109" s="191"/>
      <c r="K109" s="203"/>
      <c r="L109" s="169">
        <f t="shared" si="4"/>
        <v>0</v>
      </c>
      <c r="N109" s="276"/>
      <c r="O109" s="276"/>
      <c r="P109" s="274"/>
      <c r="Q109" s="276"/>
      <c r="R109" s="267"/>
      <c r="S109" s="267"/>
      <c r="T109" s="276"/>
      <c r="U109" s="80"/>
      <c r="V109" s="80"/>
      <c r="W109" s="80"/>
      <c r="X109" s="80"/>
      <c r="Y109" s="80"/>
      <c r="Z109" s="80"/>
      <c r="AA109" s="80"/>
      <c r="AB109" s="80"/>
      <c r="AC109" s="80"/>
    </row>
    <row r="110" spans="1:32" ht="19.5" customHeight="1" x14ac:dyDescent="0.2">
      <c r="A110" s="202"/>
      <c r="B110" s="203"/>
      <c r="C110" s="201"/>
      <c r="D110" s="193"/>
      <c r="E110" s="202"/>
      <c r="F110" s="201"/>
      <c r="G110" s="204"/>
      <c r="H110" s="197"/>
      <c r="I110" s="201"/>
      <c r="J110" s="198"/>
      <c r="K110" s="205"/>
      <c r="L110" s="169">
        <f t="shared" si="4"/>
        <v>0</v>
      </c>
      <c r="N110" s="276"/>
      <c r="O110" s="276"/>
      <c r="P110" s="274"/>
      <c r="Q110" s="276"/>
      <c r="R110" s="267"/>
      <c r="S110" s="267"/>
      <c r="T110" s="276"/>
      <c r="U110" s="80"/>
      <c r="V110" s="80"/>
      <c r="W110" s="80"/>
      <c r="X110" s="80"/>
      <c r="Y110" s="80"/>
      <c r="Z110" s="80"/>
      <c r="AA110" s="80"/>
      <c r="AB110" s="80"/>
      <c r="AC110" s="80"/>
    </row>
    <row r="111" spans="1:32" ht="19.5" customHeight="1" x14ac:dyDescent="0.2">
      <c r="A111" s="202"/>
      <c r="B111" s="203"/>
      <c r="C111" s="201"/>
      <c r="D111" s="193"/>
      <c r="E111" s="202"/>
      <c r="F111" s="201"/>
      <c r="G111" s="204"/>
      <c r="H111" s="197"/>
      <c r="I111" s="201"/>
      <c r="J111" s="198"/>
      <c r="K111" s="205"/>
      <c r="L111" s="169">
        <f t="shared" si="4"/>
        <v>0</v>
      </c>
      <c r="N111" s="276"/>
      <c r="O111" s="276"/>
      <c r="P111" s="274"/>
      <c r="Q111" s="276"/>
      <c r="R111" s="267"/>
      <c r="S111" s="267"/>
      <c r="T111" s="276"/>
      <c r="U111" s="80"/>
      <c r="V111" s="80"/>
      <c r="W111" s="80"/>
      <c r="X111" s="80"/>
      <c r="Y111" s="80"/>
      <c r="Z111" s="80"/>
      <c r="AA111" s="80"/>
      <c r="AB111" s="80"/>
      <c r="AC111" s="80"/>
    </row>
    <row r="112" spans="1:32" ht="19.5" customHeight="1" x14ac:dyDescent="0.2">
      <c r="A112" s="202"/>
      <c r="B112" s="203"/>
      <c r="C112" s="201"/>
      <c r="D112" s="193"/>
      <c r="E112" s="202"/>
      <c r="F112" s="201"/>
      <c r="G112" s="204"/>
      <c r="H112" s="197"/>
      <c r="I112" s="201"/>
      <c r="J112" s="198"/>
      <c r="K112" s="205"/>
      <c r="L112" s="169">
        <f t="shared" si="4"/>
        <v>0</v>
      </c>
      <c r="N112" s="276"/>
      <c r="O112" s="276"/>
      <c r="P112" s="274"/>
      <c r="Q112" s="276"/>
      <c r="R112" s="267"/>
      <c r="S112" s="267"/>
      <c r="T112" s="276"/>
      <c r="U112" s="80"/>
      <c r="V112" s="80"/>
      <c r="W112" s="80"/>
      <c r="X112" s="80"/>
      <c r="Y112" s="80"/>
      <c r="Z112" s="80"/>
      <c r="AA112" s="80"/>
      <c r="AB112" s="80"/>
      <c r="AC112" s="80"/>
    </row>
    <row r="113" spans="1:32" ht="19.5" customHeight="1" x14ac:dyDescent="0.2">
      <c r="A113" s="202"/>
      <c r="B113" s="203"/>
      <c r="C113" s="201"/>
      <c r="D113" s="193"/>
      <c r="E113" s="202"/>
      <c r="F113" s="201"/>
      <c r="G113" s="204"/>
      <c r="H113" s="197"/>
      <c r="I113" s="201"/>
      <c r="J113" s="198"/>
      <c r="K113" s="205"/>
      <c r="L113" s="169">
        <f t="shared" si="4"/>
        <v>0</v>
      </c>
      <c r="N113" s="276"/>
      <c r="O113" s="276"/>
      <c r="P113" s="274"/>
      <c r="Q113" s="276"/>
      <c r="R113" s="267"/>
      <c r="S113" s="267"/>
      <c r="T113" s="276"/>
      <c r="U113" s="80"/>
      <c r="V113" s="80"/>
      <c r="W113" s="80"/>
      <c r="X113" s="80"/>
      <c r="Y113" s="80"/>
      <c r="Z113" s="80"/>
      <c r="AA113" s="80"/>
      <c r="AB113" s="80"/>
      <c r="AC113" s="80"/>
    </row>
    <row r="114" spans="1:32" ht="19.5" customHeight="1" x14ac:dyDescent="0.2">
      <c r="A114" s="202"/>
      <c r="B114" s="203"/>
      <c r="C114" s="201"/>
      <c r="D114" s="193"/>
      <c r="E114" s="202"/>
      <c r="F114" s="201"/>
      <c r="G114" s="204"/>
      <c r="H114" s="197"/>
      <c r="I114" s="201"/>
      <c r="J114" s="198"/>
      <c r="K114" s="205"/>
      <c r="L114" s="169">
        <f t="shared" si="4"/>
        <v>0</v>
      </c>
      <c r="N114" s="276"/>
      <c r="O114" s="276"/>
      <c r="P114" s="274"/>
      <c r="Q114" s="276"/>
      <c r="R114" s="267"/>
      <c r="S114" s="267"/>
      <c r="T114" s="276"/>
      <c r="U114" s="80"/>
      <c r="V114" s="80"/>
      <c r="W114" s="80"/>
      <c r="X114" s="80"/>
      <c r="Y114" s="80"/>
      <c r="Z114" s="80"/>
      <c r="AA114" s="80"/>
      <c r="AB114" s="80"/>
      <c r="AC114" s="80"/>
    </row>
    <row r="115" spans="1:32" ht="19.5" customHeight="1" x14ac:dyDescent="0.2">
      <c r="A115" s="202"/>
      <c r="B115" s="203"/>
      <c r="C115" s="201"/>
      <c r="D115" s="193"/>
      <c r="E115" s="202"/>
      <c r="F115" s="201"/>
      <c r="G115" s="204"/>
      <c r="H115" s="197"/>
      <c r="I115" s="201"/>
      <c r="J115" s="198"/>
      <c r="K115" s="205"/>
      <c r="L115" s="169">
        <f t="shared" si="4"/>
        <v>0</v>
      </c>
      <c r="N115" s="276"/>
      <c r="O115" s="276"/>
      <c r="P115" s="274"/>
      <c r="Q115" s="276"/>
      <c r="R115" s="267"/>
      <c r="S115" s="267"/>
      <c r="T115" s="276"/>
      <c r="U115" s="80"/>
      <c r="V115" s="80"/>
      <c r="W115" s="80"/>
      <c r="X115" s="80"/>
      <c r="Y115" s="80"/>
      <c r="Z115" s="80"/>
      <c r="AA115" s="80"/>
      <c r="AB115" s="80"/>
      <c r="AC115" s="80"/>
    </row>
    <row r="116" spans="1:32" ht="19.5" customHeight="1" x14ac:dyDescent="0.2">
      <c r="A116" s="202"/>
      <c r="B116" s="203"/>
      <c r="C116" s="201"/>
      <c r="D116" s="193"/>
      <c r="E116" s="202"/>
      <c r="F116" s="201"/>
      <c r="G116" s="204"/>
      <c r="H116" s="197"/>
      <c r="I116" s="201"/>
      <c r="J116" s="198"/>
      <c r="K116" s="205"/>
      <c r="L116" s="169">
        <f t="shared" si="4"/>
        <v>0</v>
      </c>
      <c r="N116" s="276"/>
      <c r="O116" s="276"/>
      <c r="P116" s="274"/>
      <c r="Q116" s="276"/>
      <c r="R116" s="267"/>
      <c r="S116" s="267"/>
      <c r="T116" s="276"/>
      <c r="U116" s="80"/>
      <c r="V116" s="80"/>
      <c r="W116" s="80"/>
      <c r="X116" s="80"/>
      <c r="Y116" s="80"/>
      <c r="Z116" s="80"/>
      <c r="AA116" s="80"/>
      <c r="AB116" s="80"/>
      <c r="AC116" s="80"/>
    </row>
    <row r="117" spans="1:32" ht="19.5" customHeight="1" x14ac:dyDescent="0.2">
      <c r="A117" s="202"/>
      <c r="B117" s="203"/>
      <c r="C117" s="201"/>
      <c r="D117" s="193"/>
      <c r="E117" s="202"/>
      <c r="F117" s="201"/>
      <c r="G117" s="204"/>
      <c r="H117" s="197"/>
      <c r="I117" s="201"/>
      <c r="J117" s="198"/>
      <c r="K117" s="205"/>
      <c r="L117" s="169">
        <f t="shared" si="4"/>
        <v>0</v>
      </c>
      <c r="N117" s="276"/>
      <c r="O117" s="276"/>
      <c r="P117" s="274"/>
      <c r="Q117" s="276"/>
      <c r="R117" s="267"/>
      <c r="S117" s="267"/>
      <c r="T117" s="276"/>
      <c r="U117" s="80"/>
      <c r="V117" s="80"/>
      <c r="W117" s="80"/>
      <c r="X117" s="80"/>
      <c r="Y117" s="80"/>
      <c r="Z117" s="80"/>
      <c r="AA117" s="80"/>
      <c r="AB117" s="80"/>
      <c r="AC117" s="80"/>
    </row>
    <row r="118" spans="1:32" ht="37.5" customHeight="1" x14ac:dyDescent="0.2">
      <c r="A118" s="291"/>
      <c r="B118" s="290"/>
      <c r="C118" s="290"/>
      <c r="D118" s="290"/>
      <c r="E118" s="290"/>
      <c r="F118" s="290"/>
      <c r="G118" s="290"/>
      <c r="H118" s="288">
        <f>SUM(H106:H117)</f>
        <v>0</v>
      </c>
      <c r="I118" s="288"/>
      <c r="J118" s="288">
        <f>SUM(J106:J117)</f>
        <v>0</v>
      </c>
      <c r="K118" s="289"/>
      <c r="L118" s="288">
        <f>SUM(L106:L117)</f>
        <v>0</v>
      </c>
      <c r="R118" s="287" t="str">
        <f>IF(SUM(R106:R117)=0,"",SUM(R106:R117))</f>
        <v/>
      </c>
      <c r="S118" s="287" t="str">
        <f>IF(SUM(S106:S117)=0,"",SUM(S106:S117))</f>
        <v/>
      </c>
      <c r="T118" s="80"/>
      <c r="U118" s="80"/>
      <c r="V118" s="80"/>
      <c r="W118" s="80"/>
      <c r="X118" s="80"/>
      <c r="Y118" s="80"/>
      <c r="Z118" s="80"/>
      <c r="AA118" s="80"/>
      <c r="AB118" s="80"/>
      <c r="AC118" s="80"/>
    </row>
    <row r="120" spans="1:32" ht="16.5" customHeight="1" x14ac:dyDescent="0.2">
      <c r="A120" s="102" t="s">
        <v>121</v>
      </c>
      <c r="B120" s="103"/>
      <c r="C120" s="103"/>
      <c r="D120" s="103"/>
      <c r="E120" s="103"/>
      <c r="F120" s="103"/>
      <c r="G120" s="103"/>
      <c r="H120" s="103"/>
      <c r="I120" s="103"/>
      <c r="J120" s="103"/>
      <c r="K120" s="103"/>
      <c r="L120" s="103"/>
    </row>
    <row r="121" spans="1:32" x14ac:dyDescent="0.2">
      <c r="A121" s="286" t="str">
        <f>A102</f>
        <v>Lot n°5 - Intitulé à renseigner</v>
      </c>
      <c r="B121" s="286" t="str">
        <f>B103</f>
        <v>Raison sociale de l'attributaire à renseigner</v>
      </c>
      <c r="C121" s="286"/>
      <c r="D121" s="285"/>
      <c r="E121" s="285">
        <f>MIN(D106:D117)</f>
        <v>0</v>
      </c>
      <c r="F121" s="285">
        <f>MAX(D106:D117,F106:F117)</f>
        <v>0</v>
      </c>
      <c r="G121" s="284" t="s">
        <v>101</v>
      </c>
      <c r="I121" s="283">
        <f>H118</f>
        <v>0</v>
      </c>
      <c r="J121" s="283">
        <f>J118</f>
        <v>0</v>
      </c>
      <c r="N121" s="74"/>
      <c r="O121" s="1"/>
      <c r="P121" s="1"/>
      <c r="Q121" s="1"/>
      <c r="R121" s="123"/>
      <c r="S121" s="123"/>
      <c r="T121" s="123"/>
      <c r="AC121" s="283">
        <f>L118</f>
        <v>0</v>
      </c>
      <c r="AD121" s="1"/>
      <c r="AE121" s="1"/>
      <c r="AF121" s="1"/>
    </row>
    <row r="123" spans="1:32" s="1" customFormat="1" ht="42" customHeight="1" x14ac:dyDescent="0.2">
      <c r="A123" s="305" t="s">
        <v>88</v>
      </c>
      <c r="B123" s="304" t="s">
        <v>102</v>
      </c>
      <c r="C123" s="201" t="str">
        <f>IF(C100="","",C100)</f>
        <v/>
      </c>
      <c r="D123" s="304" t="s">
        <v>103</v>
      </c>
      <c r="E123" s="201" t="str">
        <f>IF(E100="","",E100)</f>
        <v/>
      </c>
      <c r="F123" s="77"/>
      <c r="G123" s="303"/>
      <c r="M123" s="77"/>
    </row>
    <row r="124" spans="1:32" s="80" customFormat="1" ht="20.25" customHeight="1" x14ac:dyDescent="0.2">
      <c r="A124" s="302"/>
      <c r="B124" s="302"/>
      <c r="C124" s="302"/>
      <c r="D124" s="93"/>
      <c r="E124" s="93"/>
      <c r="F124" s="93"/>
      <c r="G124" s="301"/>
      <c r="H124" s="301"/>
      <c r="I124" s="301"/>
      <c r="J124" s="301"/>
      <c r="K124" s="301"/>
      <c r="L124" s="301"/>
      <c r="M124" s="77"/>
      <c r="N124" s="301"/>
      <c r="O124" s="301"/>
      <c r="P124" s="301"/>
      <c r="Q124" s="301"/>
    </row>
    <row r="125" spans="1:32" s="67" customFormat="1" ht="24.75" customHeight="1" x14ac:dyDescent="0.25">
      <c r="A125" s="370" t="s">
        <v>211</v>
      </c>
      <c r="B125" s="370"/>
      <c r="C125" s="370"/>
      <c r="D125" s="77"/>
      <c r="E125" s="77"/>
      <c r="F125" s="77"/>
      <c r="G125" s="77"/>
      <c r="H125" s="77"/>
      <c r="I125" s="77"/>
      <c r="J125" s="77"/>
      <c r="K125" s="77"/>
      <c r="L125" s="77"/>
      <c r="M125" s="77"/>
      <c r="N125" s="371" t="s">
        <v>65</v>
      </c>
      <c r="O125" s="372"/>
      <c r="P125" s="372"/>
      <c r="Q125" s="372"/>
      <c r="R125" s="372"/>
      <c r="S125" s="372"/>
      <c r="T125" s="373"/>
      <c r="U125" s="86"/>
      <c r="V125" s="86"/>
      <c r="W125" s="86"/>
      <c r="X125" s="86"/>
      <c r="Y125" s="86"/>
      <c r="Z125" s="86"/>
      <c r="AA125" s="86"/>
      <c r="AB125" s="86"/>
      <c r="AC125" s="86"/>
    </row>
    <row r="126" spans="1:32" s="67" customFormat="1" ht="24.75" customHeight="1" x14ac:dyDescent="0.25">
      <c r="A126" s="300" t="s">
        <v>157</v>
      </c>
      <c r="B126" s="370" t="s">
        <v>159</v>
      </c>
      <c r="C126" s="370"/>
      <c r="D126" s="77"/>
      <c r="E126" s="77"/>
      <c r="F126" s="77"/>
      <c r="G126" s="77"/>
      <c r="H126" s="77"/>
      <c r="I126" s="77"/>
      <c r="J126" s="77"/>
      <c r="K126" s="77"/>
      <c r="L126" s="77"/>
      <c r="M126" s="77"/>
      <c r="N126" s="374"/>
      <c r="O126" s="375"/>
      <c r="P126" s="375"/>
      <c r="Q126" s="375"/>
      <c r="R126" s="375"/>
      <c r="S126" s="375"/>
      <c r="T126" s="376"/>
      <c r="U126" s="86"/>
      <c r="V126" s="86"/>
      <c r="W126" s="86"/>
      <c r="X126" s="86"/>
      <c r="Y126" s="86"/>
      <c r="Z126" s="86"/>
      <c r="AA126" s="86"/>
      <c r="AB126" s="86"/>
      <c r="AC126" s="86"/>
    </row>
    <row r="127" spans="1:32" s="67" customFormat="1" ht="24.75" customHeight="1" x14ac:dyDescent="0.25">
      <c r="A127" s="300" t="s">
        <v>204</v>
      </c>
      <c r="B127" s="368" t="s">
        <v>206</v>
      </c>
      <c r="C127" s="369"/>
      <c r="D127" s="299"/>
      <c r="E127" s="299"/>
      <c r="F127" s="299"/>
      <c r="G127" s="299"/>
      <c r="H127" s="299"/>
      <c r="I127" s="299"/>
      <c r="J127" s="299"/>
      <c r="K127" s="299"/>
      <c r="L127" s="298"/>
      <c r="M127" s="77"/>
      <c r="N127" s="297"/>
      <c r="O127" s="296"/>
      <c r="P127" s="296"/>
      <c r="Q127" s="296"/>
      <c r="R127" s="296"/>
      <c r="S127" s="296"/>
      <c r="T127" s="295"/>
      <c r="U127" s="86"/>
      <c r="V127" s="86"/>
      <c r="W127" s="86"/>
      <c r="X127" s="86"/>
      <c r="Y127" s="86"/>
      <c r="Z127" s="86"/>
      <c r="AA127" s="86"/>
      <c r="AB127" s="86"/>
      <c r="AC127" s="86"/>
    </row>
    <row r="128" spans="1:32" ht="42" customHeight="1" x14ac:dyDescent="0.2">
      <c r="A128" s="294" t="s">
        <v>1</v>
      </c>
      <c r="B128" s="294" t="s">
        <v>150</v>
      </c>
      <c r="C128" s="294" t="s">
        <v>149</v>
      </c>
      <c r="D128" s="294" t="s">
        <v>134</v>
      </c>
      <c r="E128" s="294" t="s">
        <v>152</v>
      </c>
      <c r="F128" s="294" t="s">
        <v>205</v>
      </c>
      <c r="G128" s="294" t="s">
        <v>0</v>
      </c>
      <c r="H128" s="294" t="s">
        <v>153</v>
      </c>
      <c r="I128" s="294" t="s">
        <v>212</v>
      </c>
      <c r="J128" s="294" t="s">
        <v>5</v>
      </c>
      <c r="K128" s="294" t="s">
        <v>14</v>
      </c>
      <c r="L128" s="294" t="s">
        <v>151</v>
      </c>
      <c r="N128" s="292" t="s">
        <v>62</v>
      </c>
      <c r="O128" s="292" t="s">
        <v>63</v>
      </c>
      <c r="P128" s="293" t="s">
        <v>213</v>
      </c>
      <c r="Q128" s="292" t="s">
        <v>64</v>
      </c>
      <c r="R128" s="292" t="s">
        <v>38</v>
      </c>
      <c r="S128" s="292" t="s">
        <v>59</v>
      </c>
      <c r="T128" s="292" t="s">
        <v>14</v>
      </c>
      <c r="U128" s="80"/>
      <c r="V128" s="80"/>
      <c r="W128" s="80"/>
      <c r="X128" s="80"/>
      <c r="Y128" s="80"/>
      <c r="Z128" s="80"/>
      <c r="AA128" s="80"/>
      <c r="AB128" s="80"/>
      <c r="AC128" s="80"/>
    </row>
    <row r="129" spans="1:32" ht="19.5" customHeight="1" x14ac:dyDescent="0.2">
      <c r="A129" s="202"/>
      <c r="B129" s="203"/>
      <c r="C129" s="201"/>
      <c r="D129" s="201"/>
      <c r="E129" s="203"/>
      <c r="F129" s="201"/>
      <c r="G129" s="203"/>
      <c r="H129" s="191"/>
      <c r="I129" s="201"/>
      <c r="J129" s="191"/>
      <c r="K129" s="203"/>
      <c r="L129" s="169">
        <f t="shared" ref="L129:L140" si="5">H129-J129</f>
        <v>0</v>
      </c>
      <c r="N129" s="276"/>
      <c r="O129" s="276"/>
      <c r="P129" s="274"/>
      <c r="Q129" s="276"/>
      <c r="R129" s="267"/>
      <c r="S129" s="267"/>
      <c r="T129" s="276"/>
      <c r="U129" s="80"/>
      <c r="V129" s="80"/>
      <c r="W129" s="80"/>
      <c r="X129" s="80"/>
      <c r="Y129" s="80"/>
      <c r="Z129" s="80"/>
      <c r="AA129" s="80"/>
      <c r="AB129" s="80"/>
      <c r="AC129" s="80"/>
    </row>
    <row r="130" spans="1:32" ht="19.5" customHeight="1" x14ac:dyDescent="0.2">
      <c r="A130" s="202"/>
      <c r="B130" s="203"/>
      <c r="C130" s="201"/>
      <c r="D130" s="201"/>
      <c r="E130" s="203"/>
      <c r="F130" s="201"/>
      <c r="G130" s="203"/>
      <c r="H130" s="191"/>
      <c r="I130" s="201"/>
      <c r="J130" s="191"/>
      <c r="K130" s="203"/>
      <c r="L130" s="169">
        <f t="shared" si="5"/>
        <v>0</v>
      </c>
      <c r="N130" s="276"/>
      <c r="O130" s="276"/>
      <c r="P130" s="274"/>
      <c r="Q130" s="276"/>
      <c r="R130" s="267"/>
      <c r="S130" s="267"/>
      <c r="T130" s="276"/>
      <c r="U130" s="80"/>
      <c r="V130" s="80"/>
      <c r="W130" s="80"/>
      <c r="X130" s="80"/>
      <c r="Y130" s="80"/>
      <c r="Z130" s="80"/>
      <c r="AA130" s="80"/>
      <c r="AB130" s="80"/>
      <c r="AC130" s="80"/>
    </row>
    <row r="131" spans="1:32" ht="19.5" customHeight="1" x14ac:dyDescent="0.2">
      <c r="A131" s="202"/>
      <c r="B131" s="203"/>
      <c r="C131" s="201"/>
      <c r="D131" s="201"/>
      <c r="E131" s="203"/>
      <c r="F131" s="201"/>
      <c r="G131" s="203"/>
      <c r="H131" s="191"/>
      <c r="I131" s="201"/>
      <c r="J131" s="191"/>
      <c r="K131" s="203"/>
      <c r="L131" s="169">
        <f t="shared" si="5"/>
        <v>0</v>
      </c>
      <c r="N131" s="276"/>
      <c r="O131" s="276"/>
      <c r="P131" s="274"/>
      <c r="Q131" s="276"/>
      <c r="R131" s="267"/>
      <c r="S131" s="267"/>
      <c r="T131" s="276"/>
      <c r="U131" s="80"/>
      <c r="V131" s="80"/>
      <c r="W131" s="80"/>
      <c r="X131" s="80"/>
      <c r="Y131" s="80"/>
      <c r="Z131" s="80"/>
      <c r="AA131" s="80"/>
      <c r="AB131" s="80"/>
      <c r="AC131" s="80"/>
    </row>
    <row r="132" spans="1:32" ht="19.5" customHeight="1" x14ac:dyDescent="0.2">
      <c r="A132" s="202"/>
      <c r="B132" s="203"/>
      <c r="C132" s="201"/>
      <c r="D132" s="201"/>
      <c r="E132" s="203"/>
      <c r="F132" s="201"/>
      <c r="G132" s="203"/>
      <c r="H132" s="191"/>
      <c r="I132" s="201"/>
      <c r="J132" s="191"/>
      <c r="K132" s="203"/>
      <c r="L132" s="169">
        <f t="shared" si="5"/>
        <v>0</v>
      </c>
      <c r="N132" s="276"/>
      <c r="O132" s="276"/>
      <c r="P132" s="274"/>
      <c r="Q132" s="276"/>
      <c r="R132" s="267"/>
      <c r="S132" s="267"/>
      <c r="T132" s="276"/>
      <c r="U132" s="80"/>
      <c r="V132" s="80"/>
      <c r="W132" s="80"/>
      <c r="X132" s="80"/>
      <c r="Y132" s="80"/>
      <c r="Z132" s="80"/>
      <c r="AA132" s="80"/>
      <c r="AB132" s="80"/>
      <c r="AC132" s="80"/>
    </row>
    <row r="133" spans="1:32" ht="19.5" customHeight="1" x14ac:dyDescent="0.2">
      <c r="A133" s="202"/>
      <c r="B133" s="203"/>
      <c r="C133" s="201"/>
      <c r="D133" s="193"/>
      <c r="E133" s="202"/>
      <c r="F133" s="201"/>
      <c r="G133" s="204"/>
      <c r="H133" s="197"/>
      <c r="I133" s="201"/>
      <c r="J133" s="198"/>
      <c r="K133" s="205"/>
      <c r="L133" s="169">
        <f t="shared" si="5"/>
        <v>0</v>
      </c>
      <c r="N133" s="276"/>
      <c r="O133" s="276"/>
      <c r="P133" s="274"/>
      <c r="Q133" s="276"/>
      <c r="R133" s="267"/>
      <c r="S133" s="267"/>
      <c r="T133" s="276"/>
      <c r="U133" s="80"/>
      <c r="V133" s="80"/>
      <c r="W133" s="80"/>
      <c r="X133" s="80"/>
      <c r="Y133" s="80"/>
      <c r="Z133" s="80"/>
      <c r="AA133" s="80"/>
      <c r="AB133" s="80"/>
      <c r="AC133" s="80"/>
    </row>
    <row r="134" spans="1:32" ht="19.5" customHeight="1" x14ac:dyDescent="0.2">
      <c r="A134" s="202"/>
      <c r="B134" s="203"/>
      <c r="C134" s="201"/>
      <c r="D134" s="193"/>
      <c r="E134" s="202"/>
      <c r="F134" s="201"/>
      <c r="G134" s="204"/>
      <c r="H134" s="197"/>
      <c r="I134" s="201"/>
      <c r="J134" s="198"/>
      <c r="K134" s="205"/>
      <c r="L134" s="169">
        <f t="shared" si="5"/>
        <v>0</v>
      </c>
      <c r="N134" s="276"/>
      <c r="O134" s="276"/>
      <c r="P134" s="274"/>
      <c r="Q134" s="276"/>
      <c r="R134" s="267"/>
      <c r="S134" s="267"/>
      <c r="T134" s="276"/>
      <c r="U134" s="80"/>
      <c r="V134" s="80"/>
      <c r="W134" s="80"/>
      <c r="X134" s="80"/>
      <c r="Y134" s="80"/>
      <c r="Z134" s="80"/>
      <c r="AA134" s="80"/>
      <c r="AB134" s="80"/>
      <c r="AC134" s="80"/>
    </row>
    <row r="135" spans="1:32" ht="19.5" customHeight="1" x14ac:dyDescent="0.2">
      <c r="A135" s="202"/>
      <c r="B135" s="203"/>
      <c r="C135" s="201"/>
      <c r="D135" s="193"/>
      <c r="E135" s="202"/>
      <c r="F135" s="201"/>
      <c r="G135" s="204"/>
      <c r="H135" s="197"/>
      <c r="I135" s="201"/>
      <c r="J135" s="198"/>
      <c r="K135" s="205"/>
      <c r="L135" s="169">
        <f t="shared" si="5"/>
        <v>0</v>
      </c>
      <c r="N135" s="276"/>
      <c r="O135" s="276"/>
      <c r="P135" s="274"/>
      <c r="Q135" s="276"/>
      <c r="R135" s="267"/>
      <c r="S135" s="267"/>
      <c r="T135" s="276"/>
      <c r="U135" s="80"/>
      <c r="V135" s="80"/>
      <c r="W135" s="80"/>
      <c r="X135" s="80"/>
      <c r="Y135" s="80"/>
      <c r="Z135" s="80"/>
      <c r="AA135" s="80"/>
      <c r="AB135" s="80"/>
      <c r="AC135" s="80"/>
    </row>
    <row r="136" spans="1:32" ht="19.5" customHeight="1" x14ac:dyDescent="0.2">
      <c r="A136" s="202"/>
      <c r="B136" s="203"/>
      <c r="C136" s="201"/>
      <c r="D136" s="193"/>
      <c r="E136" s="202"/>
      <c r="F136" s="201"/>
      <c r="G136" s="204"/>
      <c r="H136" s="197"/>
      <c r="I136" s="201"/>
      <c r="J136" s="198"/>
      <c r="K136" s="205"/>
      <c r="L136" s="169">
        <f t="shared" si="5"/>
        <v>0</v>
      </c>
      <c r="N136" s="276"/>
      <c r="O136" s="276"/>
      <c r="P136" s="274"/>
      <c r="Q136" s="276"/>
      <c r="R136" s="267"/>
      <c r="S136" s="267"/>
      <c r="T136" s="276"/>
      <c r="U136" s="80"/>
      <c r="V136" s="80"/>
      <c r="W136" s="80"/>
      <c r="X136" s="80"/>
      <c r="Y136" s="80"/>
      <c r="Z136" s="80"/>
      <c r="AA136" s="80"/>
      <c r="AB136" s="80"/>
      <c r="AC136" s="80"/>
    </row>
    <row r="137" spans="1:32" ht="19.5" customHeight="1" x14ac:dyDescent="0.2">
      <c r="A137" s="202"/>
      <c r="B137" s="203"/>
      <c r="C137" s="201"/>
      <c r="D137" s="193"/>
      <c r="E137" s="202"/>
      <c r="F137" s="201"/>
      <c r="G137" s="204"/>
      <c r="H137" s="197"/>
      <c r="I137" s="201"/>
      <c r="J137" s="198"/>
      <c r="K137" s="205"/>
      <c r="L137" s="169">
        <f t="shared" si="5"/>
        <v>0</v>
      </c>
      <c r="N137" s="276"/>
      <c r="O137" s="276"/>
      <c r="P137" s="274"/>
      <c r="Q137" s="276"/>
      <c r="R137" s="267"/>
      <c r="S137" s="267"/>
      <c r="T137" s="276"/>
      <c r="U137" s="80"/>
      <c r="V137" s="80"/>
      <c r="W137" s="80"/>
      <c r="X137" s="80"/>
      <c r="Y137" s="80"/>
      <c r="Z137" s="80"/>
      <c r="AA137" s="80"/>
      <c r="AB137" s="80"/>
      <c r="AC137" s="80"/>
    </row>
    <row r="138" spans="1:32" ht="19.5" customHeight="1" x14ac:dyDescent="0.2">
      <c r="A138" s="202"/>
      <c r="B138" s="203"/>
      <c r="C138" s="201"/>
      <c r="D138" s="193"/>
      <c r="E138" s="202"/>
      <c r="F138" s="201"/>
      <c r="G138" s="204"/>
      <c r="H138" s="197"/>
      <c r="I138" s="201"/>
      <c r="J138" s="198"/>
      <c r="K138" s="205"/>
      <c r="L138" s="169">
        <f t="shared" si="5"/>
        <v>0</v>
      </c>
      <c r="N138" s="276"/>
      <c r="O138" s="276"/>
      <c r="P138" s="274"/>
      <c r="Q138" s="276"/>
      <c r="R138" s="267"/>
      <c r="S138" s="267"/>
      <c r="T138" s="276"/>
      <c r="U138" s="80"/>
      <c r="V138" s="80"/>
      <c r="W138" s="80"/>
      <c r="X138" s="80"/>
      <c r="Y138" s="80"/>
      <c r="Z138" s="80"/>
      <c r="AA138" s="80"/>
      <c r="AB138" s="80"/>
      <c r="AC138" s="80"/>
    </row>
    <row r="139" spans="1:32" ht="19.5" customHeight="1" x14ac:dyDescent="0.2">
      <c r="A139" s="202"/>
      <c r="B139" s="203"/>
      <c r="C139" s="201"/>
      <c r="D139" s="193"/>
      <c r="E139" s="202"/>
      <c r="F139" s="201"/>
      <c r="G139" s="204"/>
      <c r="H139" s="197"/>
      <c r="I139" s="201"/>
      <c r="J139" s="198"/>
      <c r="K139" s="205"/>
      <c r="L139" s="169">
        <f t="shared" si="5"/>
        <v>0</v>
      </c>
      <c r="N139" s="276"/>
      <c r="O139" s="276"/>
      <c r="P139" s="274"/>
      <c r="Q139" s="276"/>
      <c r="R139" s="267"/>
      <c r="S139" s="267"/>
      <c r="T139" s="276"/>
      <c r="U139" s="80"/>
      <c r="V139" s="80"/>
      <c r="W139" s="80"/>
      <c r="X139" s="80"/>
      <c r="Y139" s="80"/>
      <c r="Z139" s="80"/>
      <c r="AA139" s="80"/>
      <c r="AB139" s="80"/>
      <c r="AC139" s="80"/>
    </row>
    <row r="140" spans="1:32" ht="19.5" customHeight="1" x14ac:dyDescent="0.2">
      <c r="A140" s="202"/>
      <c r="B140" s="203"/>
      <c r="C140" s="201"/>
      <c r="D140" s="193"/>
      <c r="E140" s="202"/>
      <c r="F140" s="201"/>
      <c r="G140" s="204"/>
      <c r="H140" s="197"/>
      <c r="I140" s="201"/>
      <c r="J140" s="198"/>
      <c r="K140" s="205"/>
      <c r="L140" s="169">
        <f t="shared" si="5"/>
        <v>0</v>
      </c>
      <c r="N140" s="276"/>
      <c r="O140" s="276"/>
      <c r="P140" s="274"/>
      <c r="Q140" s="276"/>
      <c r="R140" s="267"/>
      <c r="S140" s="267"/>
      <c r="T140" s="276"/>
      <c r="U140" s="80"/>
      <c r="V140" s="80"/>
      <c r="W140" s="80"/>
      <c r="X140" s="80"/>
      <c r="Y140" s="80"/>
      <c r="Z140" s="80"/>
      <c r="AA140" s="80"/>
      <c r="AB140" s="80"/>
      <c r="AC140" s="80"/>
    </row>
    <row r="141" spans="1:32" ht="37.5" customHeight="1" x14ac:dyDescent="0.2">
      <c r="A141" s="291"/>
      <c r="B141" s="290"/>
      <c r="C141" s="290"/>
      <c r="D141" s="290"/>
      <c r="E141" s="290"/>
      <c r="F141" s="290"/>
      <c r="G141" s="290"/>
      <c r="H141" s="288">
        <f>SUM(H129:H140)</f>
        <v>0</v>
      </c>
      <c r="I141" s="288"/>
      <c r="J141" s="288">
        <f>SUM(J129:J140)</f>
        <v>0</v>
      </c>
      <c r="K141" s="289"/>
      <c r="L141" s="288">
        <f>SUM(L129:L140)</f>
        <v>0</v>
      </c>
      <c r="R141" s="287" t="str">
        <f>IF(SUM(R129:R140)=0,"",SUM(R129:R140))</f>
        <v/>
      </c>
      <c r="S141" s="287" t="str">
        <f>IF(SUM(S129:S140)=0,"",SUM(S129:S140))</f>
        <v/>
      </c>
      <c r="T141" s="80"/>
      <c r="U141" s="80"/>
      <c r="V141" s="80"/>
      <c r="W141" s="80"/>
      <c r="X141" s="80"/>
      <c r="Y141" s="80"/>
      <c r="Z141" s="80"/>
      <c r="AA141" s="80"/>
      <c r="AB141" s="80"/>
      <c r="AC141" s="80"/>
    </row>
    <row r="143" spans="1:32" ht="16.5" customHeight="1" x14ac:dyDescent="0.2">
      <c r="A143" s="102" t="s">
        <v>121</v>
      </c>
      <c r="B143" s="103"/>
      <c r="C143" s="103"/>
      <c r="D143" s="103"/>
      <c r="E143" s="103"/>
      <c r="F143" s="103"/>
      <c r="G143" s="103"/>
      <c r="H143" s="103"/>
      <c r="I143" s="103"/>
      <c r="J143" s="103"/>
      <c r="K143" s="103"/>
      <c r="L143" s="103"/>
    </row>
    <row r="144" spans="1:32" x14ac:dyDescent="0.2">
      <c r="A144" s="286" t="str">
        <f>A125</f>
        <v>Lot n°6 - Intitulé à renseigner</v>
      </c>
      <c r="B144" s="286" t="str">
        <f>B126</f>
        <v>Raison sociale de l'attributaire à renseigner</v>
      </c>
      <c r="C144" s="286"/>
      <c r="D144" s="285"/>
      <c r="E144" s="285">
        <f>MIN(D129:D140)</f>
        <v>0</v>
      </c>
      <c r="F144" s="285">
        <f>MAX(D129:D140,F129:F140)</f>
        <v>0</v>
      </c>
      <c r="G144" s="284" t="s">
        <v>101</v>
      </c>
      <c r="I144" s="283">
        <f>H141</f>
        <v>0</v>
      </c>
      <c r="J144" s="283">
        <f>J141</f>
        <v>0</v>
      </c>
      <c r="N144" s="74"/>
      <c r="O144" s="1"/>
      <c r="P144" s="1"/>
      <c r="Q144" s="1"/>
      <c r="R144" s="123"/>
      <c r="S144" s="123"/>
      <c r="T144" s="123"/>
      <c r="AC144" s="283">
        <f>L141</f>
        <v>0</v>
      </c>
      <c r="AD144" s="1"/>
      <c r="AE144" s="1"/>
      <c r="AF144" s="1"/>
    </row>
  </sheetData>
  <mergeCells count="28">
    <mergeCell ref="N10:T11"/>
    <mergeCell ref="B11:C11"/>
    <mergeCell ref="B57:C57"/>
    <mergeCell ref="B3:C3"/>
    <mergeCell ref="B4:C4"/>
    <mergeCell ref="B5:C5"/>
    <mergeCell ref="B6:C6"/>
    <mergeCell ref="A10:C10"/>
    <mergeCell ref="A102:C102"/>
    <mergeCell ref="N102:T103"/>
    <mergeCell ref="B103:C103"/>
    <mergeCell ref="B12:C12"/>
    <mergeCell ref="A33:C33"/>
    <mergeCell ref="N33:T34"/>
    <mergeCell ref="B34:C34"/>
    <mergeCell ref="B35:C35"/>
    <mergeCell ref="A56:C56"/>
    <mergeCell ref="N56:T57"/>
    <mergeCell ref="B58:C58"/>
    <mergeCell ref="A79:C79"/>
    <mergeCell ref="N79:T80"/>
    <mergeCell ref="B80:C80"/>
    <mergeCell ref="B81:C81"/>
    <mergeCell ref="B104:C104"/>
    <mergeCell ref="A125:C125"/>
    <mergeCell ref="N125:T126"/>
    <mergeCell ref="B126:C126"/>
    <mergeCell ref="B127:C127"/>
  </mergeCells>
  <conditionalFormatting sqref="F14:F25">
    <cfRule type="expression" dxfId="45" priority="24">
      <formula>OR($B$12="Pas de garantie",$B$12="Caution personnelle et solidaire",$B$12="Garantie à première demande")</formula>
    </cfRule>
  </conditionalFormatting>
  <conditionalFormatting sqref="I14:I25">
    <cfRule type="expression" dxfId="44" priority="23">
      <formula>OR($B$12="Pas de garantie",$B$12="Caution personnelle et solidaire",$B$12="Garantie à première demande")</formula>
    </cfRule>
  </conditionalFormatting>
  <conditionalFormatting sqref="F37:F48">
    <cfRule type="expression" dxfId="43" priority="22">
      <formula>OR($B$35="Pas de garantie",$B$35="Caution personnelle et solidaire",$B$35="Garantie à première demande")</formula>
    </cfRule>
  </conditionalFormatting>
  <conditionalFormatting sqref="F83:F94">
    <cfRule type="expression" dxfId="42" priority="21">
      <formula>OR($B$81="Pas de garantie",$B$81="Caution personnelle et solidaire",$B$81="Garantie à première demande")</formula>
    </cfRule>
  </conditionalFormatting>
  <conditionalFormatting sqref="F106:F117">
    <cfRule type="expression" dxfId="41" priority="20">
      <formula>OR($B$104="Pas de garantie",$B$104="Caution personnelle et solidaire",$B$104="Garantie à première demande")</formula>
    </cfRule>
  </conditionalFormatting>
  <conditionalFormatting sqref="F129:F140">
    <cfRule type="expression" dxfId="40" priority="19">
      <formula>OR($B$127="Pas de garantie",$B$127="Caution personnelle et solidaire",$B$127="Garantie à première demande")</formula>
    </cfRule>
  </conditionalFormatting>
  <conditionalFormatting sqref="I37:I48">
    <cfRule type="expression" dxfId="39" priority="18">
      <formula>OR($B$35="Pas de garantie",$B$35="Caution personnelle et solidaire",$B$35="Garantie à première demande")</formula>
    </cfRule>
  </conditionalFormatting>
  <conditionalFormatting sqref="F60:F71">
    <cfRule type="expression" dxfId="38" priority="17">
      <formula>OR($B$58="Pas de garantie",$B$58="Caution personnelle et solidaire",$B$58="Garantie à première demande")</formula>
    </cfRule>
  </conditionalFormatting>
  <conditionalFormatting sqref="I60:I71">
    <cfRule type="expression" dxfId="37" priority="16">
      <formula>OR($B$58="Pas de garantie",$B$58="Caution personnelle et solidaire",$B$58="Garantie à première demande")</formula>
    </cfRule>
  </conditionalFormatting>
  <conditionalFormatting sqref="I83:I94">
    <cfRule type="expression" dxfId="36" priority="15">
      <formula>OR($B$81="Pas de garantie",$B$81="Caution personnelle et solidaire",$B$81="Garantie à première demande")</formula>
    </cfRule>
  </conditionalFormatting>
  <conditionalFormatting sqref="I106:I117">
    <cfRule type="expression" dxfId="35" priority="14">
      <formula>OR($B$104="Pas de garantie",$B$104="Caution personnelle et solidaire",$B$104="Garantie à première demande")</formula>
    </cfRule>
  </conditionalFormatting>
  <conditionalFormatting sqref="I129:I140">
    <cfRule type="expression" dxfId="34" priority="13">
      <formula>OR($B$127="Pas de garantie",$B$127="Caution personnelle et solidaire",$B$127="Garantie à première demande")</formula>
    </cfRule>
  </conditionalFormatting>
  <conditionalFormatting sqref="B14:B25">
    <cfRule type="duplicateValues" dxfId="13" priority="12"/>
  </conditionalFormatting>
  <conditionalFormatting sqref="H14:H25">
    <cfRule type="duplicateValues" dxfId="12" priority="11"/>
  </conditionalFormatting>
  <conditionalFormatting sqref="B37:B48">
    <cfRule type="duplicateValues" dxfId="11" priority="10"/>
  </conditionalFormatting>
  <conditionalFormatting sqref="B60:B71">
    <cfRule type="duplicateValues" dxfId="10" priority="9"/>
  </conditionalFormatting>
  <conditionalFormatting sqref="B83:B94">
    <cfRule type="duplicateValues" dxfId="9" priority="8"/>
  </conditionalFormatting>
  <conditionalFormatting sqref="B106:B117">
    <cfRule type="duplicateValues" dxfId="8" priority="7"/>
  </conditionalFormatting>
  <conditionalFormatting sqref="B129:B140">
    <cfRule type="duplicateValues" dxfId="7" priority="6"/>
  </conditionalFormatting>
  <conditionalFormatting sqref="H37:H48">
    <cfRule type="duplicateValues" dxfId="6" priority="5"/>
  </conditionalFormatting>
  <conditionalFormatting sqref="H60:H71">
    <cfRule type="duplicateValues" dxfId="5" priority="4"/>
  </conditionalFormatting>
  <conditionalFormatting sqref="H83:H94">
    <cfRule type="duplicateValues" dxfId="4" priority="3"/>
  </conditionalFormatting>
  <conditionalFormatting sqref="H106:H117">
    <cfRule type="duplicateValues" dxfId="3" priority="2"/>
  </conditionalFormatting>
  <conditionalFormatting sqref="H129:H140">
    <cfRule type="duplicateValues" dxfId="2" priority="1"/>
  </conditionalFormatting>
  <dataValidations count="2">
    <dataValidation type="list" allowBlank="1" showInputMessage="1" showErrorMessage="1" sqref="B12:C12 B35:C35 B58:C58 B81:C81 B104:C104 B127:C127" xr:uid="{E785A687-7065-4689-8681-65F52B2759E9}">
      <formula1>"Pas de garantie,Retenue de garantie,Caution personnelle et solidaire,Garantie à première demande,"</formula1>
    </dataValidation>
    <dataValidation type="list" allowBlank="1" showInputMessage="1" showErrorMessage="1" sqref="N14:Q25 N83:Q94 N106:Q117 N37:Q48 N60:Q71 N129:Q140" xr:uid="{77395126-2A0A-4F22-A956-8DC5B3B86E0A}">
      <formula1>"conforme,non conforme"</formula1>
    </dataValidation>
  </dataValidations>
  <pageMargins left="0.70866141732283472" right="0.70866141732283472" top="0.39370078740157483" bottom="0.55118110236220474" header="0.31496062992125984" footer="0.31496062992125984"/>
  <pageSetup paperSize="9" scale="44" fitToHeight="0" orientation="landscape" r:id="rId1"/>
  <headerFooter>
    <oddFooter>&amp;Rpage &amp;P</oddFooter>
  </headerFooter>
  <rowBreaks count="5" manualBreakCount="5">
    <brk id="30" max="11" man="1"/>
    <brk id="53" max="11" man="1"/>
    <brk id="76" max="11" man="1"/>
    <brk id="99" max="11" man="1"/>
    <brk id="122" max="11"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A3E8-25B5-4B2D-88C1-8E20F88666DE}">
  <sheetPr>
    <tabColor rgb="FFFFC000"/>
    <pageSetUpPr fitToPage="1"/>
  </sheetPr>
  <dimension ref="A1:K24"/>
  <sheetViews>
    <sheetView view="pageBreakPreview" zoomScaleNormal="100" zoomScaleSheetLayoutView="100" workbookViewId="0">
      <selection activeCell="B9" sqref="B9"/>
    </sheetView>
  </sheetViews>
  <sheetFormatPr baseColWidth="10" defaultRowHeight="14.25" x14ac:dyDescent="0.2"/>
  <cols>
    <col min="1" max="1" width="29.25" style="174" customWidth="1"/>
    <col min="2" max="2" width="32.75" style="174" customWidth="1"/>
    <col min="3" max="3" width="16" style="174" customWidth="1"/>
    <col min="4" max="5" width="32.75" style="174" customWidth="1"/>
    <col min="6" max="6" width="14.25" style="174" customWidth="1"/>
    <col min="7" max="8" width="12.25" style="174" customWidth="1"/>
    <col min="9" max="9" width="14.25" style="174" bestFit="1" customWidth="1"/>
    <col min="10" max="16384" width="11" style="174"/>
  </cols>
  <sheetData>
    <row r="1" spans="1:11" s="219" customFormat="1" ht="18" x14ac:dyDescent="0.2">
      <c r="A1" s="387" t="s">
        <v>177</v>
      </c>
      <c r="B1" s="387"/>
      <c r="C1" s="387"/>
      <c r="D1" s="387"/>
      <c r="E1" s="387"/>
      <c r="F1" s="387"/>
      <c r="G1" s="387"/>
      <c r="H1" s="387"/>
      <c r="I1" s="216"/>
      <c r="J1" s="217"/>
      <c r="K1" s="218"/>
    </row>
    <row r="2" spans="1:11" s="219" customFormat="1" ht="18" x14ac:dyDescent="0.2">
      <c r="A2" s="241"/>
      <c r="B2" s="241"/>
      <c r="C2" s="241"/>
      <c r="D2" s="241"/>
      <c r="E2" s="241"/>
      <c r="F2" s="241"/>
      <c r="G2" s="241"/>
      <c r="H2" s="241"/>
      <c r="I2" s="216"/>
      <c r="J2" s="217"/>
      <c r="K2" s="218"/>
    </row>
    <row r="3" spans="1:11" s="219" customFormat="1" ht="18" x14ac:dyDescent="0.2">
      <c r="A3" s="125" t="s">
        <v>21</v>
      </c>
      <c r="B3" s="353" t="str">
        <f>Dépenses!B4</f>
        <v>Nom du bénéficiaire</v>
      </c>
      <c r="C3" s="354"/>
      <c r="F3" s="217"/>
      <c r="G3" s="220"/>
      <c r="H3" s="220"/>
      <c r="I3" s="216"/>
      <c r="J3" s="217"/>
      <c r="K3" s="218"/>
    </row>
    <row r="4" spans="1:11" s="219" customFormat="1" ht="18" x14ac:dyDescent="0.2">
      <c r="A4" s="146" t="s">
        <v>123</v>
      </c>
      <c r="B4" s="353" t="str">
        <f>Dépenses!B5</f>
        <v>BFC000xxxxx</v>
      </c>
      <c r="C4" s="354"/>
      <c r="F4" s="217"/>
      <c r="G4" s="220"/>
      <c r="H4" s="220"/>
      <c r="I4" s="216"/>
      <c r="J4" s="217"/>
      <c r="K4" s="218"/>
    </row>
    <row r="5" spans="1:11" s="219" customFormat="1" ht="18" x14ac:dyDescent="0.2">
      <c r="A5" s="147" t="s">
        <v>20</v>
      </c>
      <c r="B5" s="353" t="str">
        <f>Dépenses!B6</f>
        <v>Nom de l'opération</v>
      </c>
      <c r="C5" s="354"/>
      <c r="F5" s="217"/>
      <c r="G5" s="220"/>
      <c r="H5" s="220"/>
      <c r="I5" s="216"/>
      <c r="J5" s="217"/>
      <c r="K5" s="218"/>
    </row>
    <row r="6" spans="1:11" s="219" customFormat="1" ht="18" x14ac:dyDescent="0.2">
      <c r="A6" s="125" t="s">
        <v>125</v>
      </c>
      <c r="B6" s="353">
        <f>Dépenses!B7</f>
        <v>1</v>
      </c>
      <c r="C6" s="354"/>
      <c r="F6" s="217"/>
      <c r="G6" s="220"/>
      <c r="H6" s="220"/>
      <c r="I6" s="216"/>
      <c r="J6" s="217"/>
      <c r="K6" s="218"/>
    </row>
    <row r="7" spans="1:11" s="222" customFormat="1" x14ac:dyDescent="0.2">
      <c r="A7" s="77"/>
      <c r="B7" s="77"/>
      <c r="C7" s="77"/>
      <c r="D7" s="221"/>
      <c r="E7" s="77"/>
      <c r="F7" s="388" t="s">
        <v>178</v>
      </c>
      <c r="G7" s="389"/>
      <c r="H7" s="389"/>
      <c r="I7" s="390"/>
    </row>
    <row r="8" spans="1:11" s="222" customFormat="1" ht="25.5" x14ac:dyDescent="0.2">
      <c r="A8" s="245"/>
      <c r="B8" s="223" t="s">
        <v>179</v>
      </c>
      <c r="C8" s="223" t="s">
        <v>180</v>
      </c>
      <c r="D8" s="223" t="s">
        <v>181</v>
      </c>
      <c r="E8" s="223" t="s">
        <v>182</v>
      </c>
      <c r="F8" s="242" t="s">
        <v>183</v>
      </c>
      <c r="G8" s="242" t="s">
        <v>183</v>
      </c>
      <c r="H8" s="242" t="s">
        <v>183</v>
      </c>
      <c r="I8" s="224" t="s">
        <v>184</v>
      </c>
    </row>
    <row r="9" spans="1:11" s="222" customFormat="1" ht="39.950000000000003" customHeight="1" x14ac:dyDescent="0.2">
      <c r="A9" s="391" t="s">
        <v>188</v>
      </c>
      <c r="B9" s="242"/>
      <c r="C9" s="242"/>
      <c r="D9" s="242"/>
      <c r="E9" s="242"/>
      <c r="F9" s="242"/>
      <c r="G9" s="242"/>
      <c r="H9" s="242"/>
      <c r="I9" s="225">
        <f t="shared" ref="I9:I15" si="0">SUM(F9:H9)</f>
        <v>0</v>
      </c>
    </row>
    <row r="10" spans="1:11" s="222" customFormat="1" ht="39.950000000000003" customHeight="1" x14ac:dyDescent="0.2">
      <c r="A10" s="391"/>
      <c r="B10" s="242"/>
      <c r="C10" s="242"/>
      <c r="D10" s="242"/>
      <c r="E10" s="242"/>
      <c r="F10" s="242"/>
      <c r="G10" s="242"/>
      <c r="H10" s="242"/>
      <c r="I10" s="225">
        <f t="shared" si="0"/>
        <v>0</v>
      </c>
    </row>
    <row r="11" spans="1:11" s="222" customFormat="1" ht="39.950000000000003" customHeight="1" x14ac:dyDescent="0.2">
      <c r="A11" s="391" t="s">
        <v>185</v>
      </c>
      <c r="B11" s="242"/>
      <c r="C11" s="242"/>
      <c r="D11" s="242"/>
      <c r="E11" s="242"/>
      <c r="F11" s="242"/>
      <c r="G11" s="242"/>
      <c r="H11" s="242"/>
      <c r="I11" s="225">
        <f t="shared" si="0"/>
        <v>0</v>
      </c>
    </row>
    <row r="12" spans="1:11" s="222" customFormat="1" ht="39.950000000000003" customHeight="1" x14ac:dyDescent="0.2">
      <c r="A12" s="391"/>
      <c r="B12" s="242"/>
      <c r="C12" s="242"/>
      <c r="D12" s="242"/>
      <c r="E12" s="242"/>
      <c r="F12" s="242"/>
      <c r="G12" s="242"/>
      <c r="H12" s="242"/>
      <c r="I12" s="225">
        <f t="shared" si="0"/>
        <v>0</v>
      </c>
    </row>
    <row r="13" spans="1:11" s="222" customFormat="1" ht="12.75" x14ac:dyDescent="0.2">
      <c r="A13" s="226"/>
      <c r="B13" s="227"/>
      <c r="C13" s="228"/>
      <c r="D13" s="229"/>
      <c r="E13" s="230" t="s">
        <v>186</v>
      </c>
      <c r="F13" s="231">
        <f>SUMIFS(F9:F12,$C9:$C12,"public")</f>
        <v>0</v>
      </c>
      <c r="G13" s="231">
        <f>SUMIFS(G9:G12,$C9:$C12,"public")</f>
        <v>0</v>
      </c>
      <c r="H13" s="231">
        <f>SUMIFS(H9:H12,$C9:$C12,"public")</f>
        <v>0</v>
      </c>
      <c r="I13" s="232">
        <f t="shared" si="0"/>
        <v>0</v>
      </c>
    </row>
    <row r="14" spans="1:11" s="222" customFormat="1" ht="12.75" x14ac:dyDescent="0.2">
      <c r="A14" s="233"/>
      <c r="B14" s="234"/>
      <c r="C14" s="228"/>
      <c r="D14" s="235"/>
      <c r="E14" s="236" t="s">
        <v>187</v>
      </c>
      <c r="F14" s="231">
        <f>SUMIFS(F9:F12,$C9:$C12,"privé")</f>
        <v>0</v>
      </c>
      <c r="G14" s="231">
        <f>SUMIFS(G9:G12,$C9:$C12,"privé")</f>
        <v>0</v>
      </c>
      <c r="H14" s="231">
        <f>SUMIFS(H9:H12,$C9:$C12,"privé")</f>
        <v>0</v>
      </c>
      <c r="I14" s="232">
        <f t="shared" si="0"/>
        <v>0</v>
      </c>
    </row>
    <row r="15" spans="1:11" s="222" customFormat="1" ht="12.75" x14ac:dyDescent="0.2">
      <c r="A15" s="226"/>
      <c r="B15" s="234"/>
      <c r="C15" s="237"/>
      <c r="D15" s="229"/>
      <c r="E15" s="227" t="s">
        <v>184</v>
      </c>
      <c r="F15" s="238">
        <f>SUM(F13:F14)</f>
        <v>0</v>
      </c>
      <c r="G15" s="238">
        <f>SUM(G13:G14)</f>
        <v>0</v>
      </c>
      <c r="H15" s="238">
        <f>SUM(H13:H14)</f>
        <v>0</v>
      </c>
      <c r="I15" s="225">
        <f t="shared" si="0"/>
        <v>0</v>
      </c>
    </row>
    <row r="16" spans="1:11" s="239" customFormat="1" x14ac:dyDescent="0.2">
      <c r="A16" s="222"/>
      <c r="B16" s="222"/>
      <c r="C16" s="222"/>
      <c r="D16" s="222"/>
      <c r="E16" s="222"/>
      <c r="F16" s="222"/>
    </row>
    <row r="17" spans="4:5" x14ac:dyDescent="0.2">
      <c r="D17" s="240" t="s">
        <v>192</v>
      </c>
    </row>
    <row r="18" spans="4:5" x14ac:dyDescent="0.2">
      <c r="D18" s="243" t="s">
        <v>189</v>
      </c>
      <c r="E18" s="251"/>
    </row>
    <row r="19" spans="4:5" x14ac:dyDescent="0.2">
      <c r="D19" s="244" t="s">
        <v>135</v>
      </c>
      <c r="E19" s="252"/>
    </row>
    <row r="20" spans="4:5" x14ac:dyDescent="0.2">
      <c r="D20" s="244" t="s">
        <v>173</v>
      </c>
      <c r="E20" s="252"/>
    </row>
    <row r="21" spans="4:5" x14ac:dyDescent="0.2">
      <c r="D21" s="244" t="s">
        <v>190</v>
      </c>
      <c r="E21" s="252"/>
    </row>
    <row r="22" spans="4:5" x14ac:dyDescent="0.2">
      <c r="D22" s="381" t="s">
        <v>191</v>
      </c>
      <c r="E22" s="382"/>
    </row>
    <row r="23" spans="4:5" x14ac:dyDescent="0.2">
      <c r="D23" s="383"/>
      <c r="E23" s="384"/>
    </row>
    <row r="24" spans="4:5" x14ac:dyDescent="0.2">
      <c r="D24" s="385"/>
      <c r="E24" s="386"/>
    </row>
  </sheetData>
  <mergeCells count="9">
    <mergeCell ref="D22:E24"/>
    <mergeCell ref="A1:H1"/>
    <mergeCell ref="F7:I7"/>
    <mergeCell ref="A9:A10"/>
    <mergeCell ref="A11:A12"/>
    <mergeCell ref="B3:C3"/>
    <mergeCell ref="B4:C4"/>
    <mergeCell ref="B5:C5"/>
    <mergeCell ref="B6:C6"/>
  </mergeCells>
  <dataValidations count="1">
    <dataValidation type="list" allowBlank="1" showInputMessage="1" showErrorMessage="1" sqref="C9:C12" xr:uid="{3BCBC4A6-830A-4453-8646-3B041B4BE647}">
      <formula1>"public,privé"</formula1>
    </dataValidation>
  </dataValidations>
  <pageMargins left="0.7" right="0.7" top="0.75" bottom="0.75" header="0.3" footer="0.3"/>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A38"/>
  <sheetViews>
    <sheetView view="pageBreakPreview" zoomScale="80" zoomScaleNormal="85" zoomScaleSheetLayoutView="80" workbookViewId="0">
      <pane ySplit="11" topLeftCell="A12" activePane="bottomLeft" state="frozenSplit"/>
      <selection pane="bottomLeft" activeCell="B12" sqref="B12"/>
    </sheetView>
  </sheetViews>
  <sheetFormatPr baseColWidth="10" defaultRowHeight="14.25" x14ac:dyDescent="0.2"/>
  <cols>
    <col min="1" max="1" width="29.875" customWidth="1"/>
    <col min="2" max="2" width="26.5" customWidth="1"/>
    <col min="3" max="3" width="23.25" customWidth="1"/>
    <col min="4" max="4" width="22.625" customWidth="1"/>
    <col min="5" max="5" width="12.875" customWidth="1"/>
    <col min="6" max="6" width="17.25" customWidth="1"/>
    <col min="7" max="7" width="18" customWidth="1"/>
    <col min="8" max="8" width="16.75" customWidth="1"/>
    <col min="9" max="9" width="10.5" customWidth="1"/>
    <col min="10" max="10" width="13.75" customWidth="1"/>
    <col min="11" max="11" width="14.75" customWidth="1"/>
    <col min="12" max="12" width="8.75" customWidth="1"/>
    <col min="13" max="13" width="14" customWidth="1"/>
    <col min="14" max="14" width="14.375" customWidth="1"/>
    <col min="15" max="15" width="12.5" customWidth="1"/>
    <col min="16" max="16" width="29.75" customWidth="1"/>
  </cols>
  <sheetData>
    <row r="1" spans="1:27" s="15" customFormat="1" ht="27" customHeight="1" x14ac:dyDescent="0.2">
      <c r="A1" s="16" t="s">
        <v>105</v>
      </c>
      <c r="L1"/>
    </row>
    <row r="2" spans="1:27" s="15" customFormat="1" ht="20.25" x14ac:dyDescent="0.2">
      <c r="A2" s="16"/>
      <c r="L2"/>
    </row>
    <row r="3" spans="1:27" s="28" customFormat="1" ht="20.25" customHeight="1" x14ac:dyDescent="0.2">
      <c r="A3" s="125" t="s">
        <v>21</v>
      </c>
      <c r="B3" s="429" t="str">
        <f>Dépenses!B4</f>
        <v>Nom du bénéficiaire</v>
      </c>
      <c r="C3" s="429"/>
      <c r="D3" s="29"/>
      <c r="L3"/>
    </row>
    <row r="4" spans="1:27" s="28" customFormat="1" ht="20.25" customHeight="1" x14ac:dyDescent="0.2">
      <c r="A4" s="146" t="s">
        <v>123</v>
      </c>
      <c r="B4" s="429" t="str">
        <f>Dépenses!B5</f>
        <v>BFC000xxxxx</v>
      </c>
      <c r="C4" s="429"/>
      <c r="D4" s="31"/>
      <c r="J4" s="32"/>
      <c r="L4"/>
    </row>
    <row r="5" spans="1:27" s="28" customFormat="1" ht="20.25" customHeight="1" x14ac:dyDescent="0.2">
      <c r="A5" s="147" t="s">
        <v>20</v>
      </c>
      <c r="B5" s="429" t="str">
        <f>Dépenses!B6</f>
        <v>Nom de l'opération</v>
      </c>
      <c r="C5" s="429"/>
      <c r="L5"/>
    </row>
    <row r="6" spans="1:27" s="82" customFormat="1" ht="20.25" customHeight="1" x14ac:dyDescent="0.2">
      <c r="A6" s="125" t="s">
        <v>122</v>
      </c>
      <c r="B6" s="429">
        <f>Dépenses!B7</f>
        <v>1</v>
      </c>
      <c r="C6" s="429"/>
      <c r="L6"/>
    </row>
    <row r="7" spans="1:27" s="82" customFormat="1" ht="20.25" customHeight="1" x14ac:dyDescent="0.2">
      <c r="A7" s="125" t="s">
        <v>85</v>
      </c>
      <c r="B7" s="429" t="str">
        <f>IF(Dépenses!B8="","",Dépenses!B8)</f>
        <v/>
      </c>
      <c r="C7" s="429"/>
      <c r="L7"/>
    </row>
    <row r="8" spans="1:27" s="82" customFormat="1" ht="20.25" customHeight="1" x14ac:dyDescent="0.2">
      <c r="A8" s="125" t="s">
        <v>88</v>
      </c>
      <c r="B8" s="428" t="str">
        <f>IF(Dépenses!B9="","",Dépenses!B9)</f>
        <v/>
      </c>
      <c r="C8" s="428"/>
      <c r="L8"/>
    </row>
    <row r="9" spans="1:27" s="28" customFormat="1" ht="20.25" customHeight="1" x14ac:dyDescent="0.2">
      <c r="A9" s="82"/>
      <c r="B9" s="30"/>
      <c r="D9" s="31"/>
      <c r="L9"/>
    </row>
    <row r="10" spans="1:27" s="18" customFormat="1" ht="36" customHeight="1" x14ac:dyDescent="0.25">
      <c r="A10" s="422" t="s">
        <v>91</v>
      </c>
      <c r="B10" s="423"/>
      <c r="C10" s="423"/>
      <c r="D10" s="423"/>
      <c r="E10" s="423"/>
      <c r="F10" s="423"/>
      <c r="G10" s="423"/>
      <c r="H10" s="423"/>
      <c r="I10" s="423"/>
      <c r="J10" s="423"/>
      <c r="K10" s="424"/>
      <c r="L10"/>
      <c r="M10" s="363" t="s">
        <v>65</v>
      </c>
      <c r="N10" s="363"/>
      <c r="O10" s="363"/>
      <c r="P10" s="363"/>
      <c r="Q10" s="28"/>
      <c r="R10" s="28"/>
      <c r="S10" s="28"/>
      <c r="T10" s="28"/>
      <c r="U10" s="28"/>
      <c r="V10" s="28"/>
      <c r="W10" s="28"/>
      <c r="X10" s="28"/>
      <c r="Y10" s="28"/>
      <c r="Z10" s="28"/>
      <c r="AA10" s="28"/>
    </row>
    <row r="11" spans="1:27" s="18" customFormat="1" ht="41.25" customHeight="1" x14ac:dyDescent="0.25">
      <c r="A11" s="64" t="s">
        <v>110</v>
      </c>
      <c r="B11" s="64" t="s">
        <v>131</v>
      </c>
      <c r="C11" s="64" t="s">
        <v>43</v>
      </c>
      <c r="D11" s="64" t="s">
        <v>67</v>
      </c>
      <c r="E11" s="64" t="s">
        <v>140</v>
      </c>
      <c r="F11" s="64" t="s">
        <v>69</v>
      </c>
      <c r="G11" s="64" t="s">
        <v>68</v>
      </c>
      <c r="H11" s="64" t="s">
        <v>42</v>
      </c>
      <c r="I11" s="64" t="s">
        <v>37</v>
      </c>
      <c r="J11" s="64" t="s">
        <v>124</v>
      </c>
      <c r="K11" s="64" t="s">
        <v>41</v>
      </c>
      <c r="L11"/>
      <c r="M11" s="269" t="s">
        <v>40</v>
      </c>
      <c r="N11" s="269" t="s">
        <v>39</v>
      </c>
      <c r="O11" s="269" t="s">
        <v>38</v>
      </c>
      <c r="P11" s="269" t="s">
        <v>14</v>
      </c>
      <c r="Q11" s="28"/>
      <c r="R11" s="28"/>
      <c r="S11" s="28"/>
      <c r="T11" s="28"/>
      <c r="U11" s="28"/>
      <c r="V11" s="28"/>
      <c r="W11" s="28"/>
      <c r="X11" s="28"/>
      <c r="Y11" s="28"/>
      <c r="Z11" s="28"/>
      <c r="AA11" s="28"/>
    </row>
    <row r="12" spans="1:27" s="23" customFormat="1" ht="29.25" customHeight="1" x14ac:dyDescent="0.25">
      <c r="A12" s="110" t="s">
        <v>108</v>
      </c>
      <c r="B12" s="206"/>
      <c r="C12" s="206"/>
      <c r="D12" s="206"/>
      <c r="E12" s="206"/>
      <c r="F12" s="207"/>
      <c r="G12" s="208"/>
      <c r="H12" s="207"/>
      <c r="I12" s="148" t="str">
        <f xml:space="preserve"> IF(H12="","",H12/G12)</f>
        <v/>
      </c>
      <c r="J12" s="212"/>
      <c r="K12" s="206"/>
      <c r="L12"/>
      <c r="M12" s="270"/>
      <c r="N12" s="271"/>
      <c r="O12" s="272"/>
      <c r="P12" s="271"/>
      <c r="Q12" s="28"/>
      <c r="R12" s="28"/>
      <c r="S12" s="28"/>
      <c r="T12" s="28"/>
      <c r="U12" s="28"/>
      <c r="V12" s="28"/>
      <c r="W12" s="28"/>
      <c r="X12" s="28"/>
      <c r="Y12" s="28"/>
      <c r="Z12" s="28"/>
      <c r="AA12" s="28"/>
    </row>
    <row r="13" spans="1:27" s="23" customFormat="1" ht="29.25" customHeight="1" x14ac:dyDescent="0.25">
      <c r="A13" s="110" t="s">
        <v>109</v>
      </c>
      <c r="B13" s="206"/>
      <c r="C13" s="206"/>
      <c r="D13" s="206"/>
      <c r="E13" s="206"/>
      <c r="F13" s="207"/>
      <c r="G13" s="208"/>
      <c r="H13" s="207"/>
      <c r="I13" s="148" t="str">
        <f t="shared" ref="I13:I15" si="0" xml:space="preserve"> IF(H13="","",H13/G13)</f>
        <v/>
      </c>
      <c r="J13" s="212"/>
      <c r="K13" s="206"/>
      <c r="L13"/>
      <c r="M13" s="271"/>
      <c r="N13" s="271"/>
      <c r="O13" s="272"/>
      <c r="P13" s="271"/>
      <c r="Q13" s="28"/>
      <c r="R13" s="28"/>
      <c r="S13" s="28"/>
      <c r="T13" s="28"/>
      <c r="U13" s="28"/>
      <c r="V13" s="28"/>
      <c r="W13" s="28"/>
      <c r="X13" s="28"/>
      <c r="Y13" s="28"/>
      <c r="Z13" s="28"/>
      <c r="AA13" s="28"/>
    </row>
    <row r="14" spans="1:27" s="23" customFormat="1" ht="29.25" customHeight="1" x14ac:dyDescent="0.25">
      <c r="A14" s="110" t="s">
        <v>169</v>
      </c>
      <c r="B14" s="209"/>
      <c r="C14" s="209"/>
      <c r="D14" s="209"/>
      <c r="E14" s="206"/>
      <c r="F14" s="210"/>
      <c r="G14" s="211"/>
      <c r="H14" s="210"/>
      <c r="I14" s="148" t="str">
        <f t="shared" si="0"/>
        <v/>
      </c>
      <c r="J14" s="213"/>
      <c r="K14" s="209"/>
      <c r="L14"/>
      <c r="M14" s="271"/>
      <c r="N14" s="271"/>
      <c r="O14" s="272"/>
      <c r="P14" s="271"/>
      <c r="Q14" s="28"/>
      <c r="R14" s="28"/>
      <c r="S14" s="28"/>
      <c r="T14" s="28"/>
      <c r="U14" s="28"/>
      <c r="V14" s="28"/>
      <c r="W14" s="28"/>
      <c r="X14" s="28"/>
      <c r="Y14" s="28"/>
      <c r="Z14" s="28"/>
      <c r="AA14" s="28"/>
    </row>
    <row r="15" spans="1:27" s="23" customFormat="1" ht="44.25" customHeight="1" x14ac:dyDescent="0.25">
      <c r="A15" s="110" t="s">
        <v>170</v>
      </c>
      <c r="B15" s="209"/>
      <c r="C15" s="209"/>
      <c r="D15" s="209"/>
      <c r="E15" s="206"/>
      <c r="F15" s="210"/>
      <c r="G15" s="211"/>
      <c r="H15" s="210"/>
      <c r="I15" s="148" t="str">
        <f t="shared" si="0"/>
        <v/>
      </c>
      <c r="J15" s="213"/>
      <c r="K15" s="209"/>
      <c r="L15"/>
      <c r="M15" s="271"/>
      <c r="N15" s="271"/>
      <c r="O15" s="272"/>
      <c r="P15" s="271"/>
      <c r="Q15" s="28"/>
      <c r="R15" s="28"/>
      <c r="S15" s="28"/>
      <c r="T15" s="28"/>
      <c r="U15" s="28"/>
      <c r="V15" s="28"/>
      <c r="W15" s="28"/>
      <c r="X15" s="28"/>
      <c r="Y15" s="28"/>
      <c r="Z15" s="28"/>
      <c r="AA15" s="28"/>
    </row>
    <row r="16" spans="1:27" s="18" customFormat="1" ht="29.25" customHeight="1" x14ac:dyDescent="0.25">
      <c r="A16" s="22" t="s">
        <v>58</v>
      </c>
      <c r="B16" s="430"/>
      <c r="C16" s="431"/>
      <c r="D16" s="431"/>
      <c r="E16" s="432"/>
      <c r="F16" s="44">
        <f>SUM(F12:F15)</f>
        <v>0</v>
      </c>
      <c r="G16" s="44">
        <f>SUM(G12:G15)</f>
        <v>0</v>
      </c>
      <c r="H16" s="44">
        <f>SUM(H12:H15)</f>
        <v>0</v>
      </c>
      <c r="I16" s="149"/>
      <c r="J16" s="214"/>
      <c r="K16" s="215"/>
      <c r="L16"/>
      <c r="M16"/>
      <c r="N16"/>
      <c r="O16" s="273">
        <f t="shared" ref="O16" si="1">SUM(O12:O15)</f>
        <v>0</v>
      </c>
      <c r="P16"/>
      <c r="Q16" s="28"/>
      <c r="R16" s="28"/>
      <c r="S16" s="28"/>
      <c r="T16" s="28"/>
      <c r="U16" s="28"/>
      <c r="V16" s="28"/>
      <c r="W16" s="28"/>
      <c r="X16" s="28"/>
      <c r="Y16" s="28"/>
      <c r="Z16" s="28"/>
      <c r="AA16" s="28"/>
    </row>
    <row r="17" spans="1:27" s="42" customFormat="1" ht="14.25" customHeight="1" x14ac:dyDescent="0.2">
      <c r="A17" s="40"/>
      <c r="B17" s="40"/>
      <c r="C17" s="41"/>
      <c r="D17" s="33"/>
      <c r="E17" s="33"/>
      <c r="F17" s="33"/>
      <c r="G17" s="33"/>
      <c r="H17" s="33"/>
      <c r="I17" s="33"/>
      <c r="J17" s="33"/>
      <c r="K17" s="33"/>
      <c r="L17"/>
      <c r="M17" s="33"/>
      <c r="P17" s="28"/>
      <c r="Q17" s="28"/>
      <c r="R17" s="28"/>
      <c r="S17" s="28"/>
      <c r="T17" s="28"/>
      <c r="U17" s="28"/>
      <c r="V17" s="28"/>
      <c r="W17" s="28"/>
      <c r="X17" s="28"/>
      <c r="Y17" s="28"/>
      <c r="Z17" s="28"/>
    </row>
    <row r="18" spans="1:27" x14ac:dyDescent="0.2">
      <c r="B18" s="77"/>
      <c r="O18" s="52"/>
      <c r="P18" s="52"/>
      <c r="Q18" s="28"/>
      <c r="R18" s="28"/>
      <c r="S18" s="28"/>
      <c r="T18" s="28"/>
      <c r="U18" s="28"/>
      <c r="V18" s="28"/>
      <c r="W18" s="28"/>
      <c r="X18" s="28"/>
      <c r="Y18" s="28"/>
      <c r="Z18" s="28"/>
      <c r="AA18" s="28"/>
    </row>
    <row r="19" spans="1:27" ht="21" customHeight="1" x14ac:dyDescent="0.2">
      <c r="A19" s="425" t="s">
        <v>171</v>
      </c>
      <c r="B19" s="426"/>
      <c r="C19" s="426"/>
      <c r="D19" s="427"/>
      <c r="E19" s="1"/>
      <c r="F19" s="155" t="s">
        <v>146</v>
      </c>
      <c r="G19" s="156"/>
      <c r="H19" s="156"/>
      <c r="I19" s="156"/>
      <c r="J19" s="156"/>
      <c r="K19" s="157"/>
      <c r="M19" s="52"/>
      <c r="N19" s="52"/>
      <c r="O19" s="28"/>
      <c r="P19" s="28"/>
      <c r="Q19" s="28"/>
      <c r="R19" s="28"/>
      <c r="S19" s="28"/>
      <c r="T19" s="28"/>
      <c r="U19" s="28"/>
      <c r="V19" s="28"/>
      <c r="W19" s="28"/>
      <c r="X19" s="28"/>
      <c r="Y19" s="28"/>
    </row>
    <row r="20" spans="1:27" ht="21" customHeight="1" x14ac:dyDescent="0.2">
      <c r="A20" s="158" t="s">
        <v>137</v>
      </c>
      <c r="B20" s="159"/>
      <c r="C20" s="159"/>
      <c r="D20" s="160"/>
      <c r="E20" s="132"/>
      <c r="F20" s="161" t="s">
        <v>160</v>
      </c>
      <c r="G20" s="162"/>
      <c r="H20" s="162"/>
      <c r="I20" s="162"/>
      <c r="J20" s="162"/>
      <c r="K20" s="163"/>
      <c r="M20" s="52"/>
      <c r="N20" s="52"/>
      <c r="O20" s="28"/>
      <c r="P20" s="28"/>
      <c r="Q20" s="28"/>
      <c r="R20" s="28"/>
      <c r="S20" s="28"/>
      <c r="T20" s="28"/>
      <c r="U20" s="28"/>
      <c r="V20" s="28"/>
      <c r="W20" s="28"/>
      <c r="X20" s="28"/>
      <c r="Y20" s="28"/>
    </row>
    <row r="21" spans="1:27" ht="25.5" customHeight="1" x14ac:dyDescent="0.2">
      <c r="A21" s="248" t="s">
        <v>136</v>
      </c>
      <c r="B21" s="253"/>
      <c r="C21" s="249"/>
      <c r="D21" s="250"/>
      <c r="E21" s="132"/>
      <c r="F21" s="328" t="s">
        <v>141</v>
      </c>
      <c r="G21" s="329"/>
      <c r="H21" s="419" t="s">
        <v>16</v>
      </c>
      <c r="I21" s="420"/>
      <c r="J21" s="420"/>
      <c r="K21" s="421"/>
      <c r="M21" s="52"/>
      <c r="N21" s="28"/>
      <c r="O21" s="28"/>
      <c r="P21" s="28"/>
      <c r="Q21" s="28"/>
      <c r="R21" s="28"/>
      <c r="S21" s="28"/>
      <c r="T21" s="28"/>
      <c r="U21" s="28"/>
      <c r="V21" s="28"/>
      <c r="W21" s="28"/>
      <c r="X21" s="28"/>
    </row>
    <row r="22" spans="1:27" ht="25.5" customHeight="1" x14ac:dyDescent="0.2">
      <c r="A22" s="248" t="s">
        <v>135</v>
      </c>
      <c r="B22" s="254"/>
      <c r="C22" s="255"/>
      <c r="D22" s="256"/>
      <c r="E22" s="132"/>
      <c r="F22" s="330"/>
      <c r="G22" s="331"/>
      <c r="H22" s="410" t="s">
        <v>155</v>
      </c>
      <c r="I22" s="411"/>
      <c r="J22" s="411"/>
      <c r="K22" s="412"/>
      <c r="M22" s="52"/>
      <c r="N22" s="28"/>
      <c r="O22" s="28"/>
      <c r="P22" s="28"/>
      <c r="Q22" s="28"/>
      <c r="R22" s="28"/>
      <c r="S22" s="28"/>
      <c r="T22" s="28"/>
      <c r="U22" s="28"/>
      <c r="V22" s="28"/>
      <c r="W22" s="28"/>
      <c r="X22" s="28"/>
    </row>
    <row r="23" spans="1:27" ht="25.5" customHeight="1" x14ac:dyDescent="0.2">
      <c r="A23" s="392" t="s">
        <v>15</v>
      </c>
      <c r="B23" s="419" t="s">
        <v>173</v>
      </c>
      <c r="C23" s="420"/>
      <c r="D23" s="421"/>
      <c r="E23" s="132"/>
      <c r="F23" s="330"/>
      <c r="G23" s="331"/>
      <c r="H23" s="413"/>
      <c r="I23" s="414"/>
      <c r="J23" s="414"/>
      <c r="K23" s="415"/>
      <c r="M23" s="28"/>
      <c r="N23" s="28"/>
      <c r="O23" s="28"/>
      <c r="P23" s="28"/>
      <c r="Q23" s="28"/>
      <c r="R23" s="28"/>
      <c r="S23" s="28"/>
      <c r="T23" s="28"/>
      <c r="U23" s="28"/>
      <c r="V23" s="28"/>
      <c r="W23" s="28"/>
    </row>
    <row r="24" spans="1:27" x14ac:dyDescent="0.2">
      <c r="A24" s="393"/>
      <c r="B24" s="410" t="s">
        <v>172</v>
      </c>
      <c r="C24" s="411"/>
      <c r="D24" s="412"/>
      <c r="E24" s="132"/>
      <c r="F24" s="330"/>
      <c r="G24" s="331"/>
      <c r="H24" s="413"/>
      <c r="I24" s="414"/>
      <c r="J24" s="414"/>
      <c r="K24" s="415"/>
      <c r="M24" s="28"/>
      <c r="N24" s="28"/>
      <c r="O24" s="28"/>
      <c r="P24" s="28"/>
      <c r="Q24" s="28"/>
      <c r="R24" s="28"/>
      <c r="S24" s="28"/>
      <c r="T24" s="28"/>
      <c r="U24" s="28"/>
      <c r="V24" s="28"/>
      <c r="W24" s="28"/>
    </row>
    <row r="25" spans="1:27" x14ac:dyDescent="0.2">
      <c r="A25" s="393"/>
      <c r="B25" s="413"/>
      <c r="C25" s="414"/>
      <c r="D25" s="415"/>
      <c r="E25" s="132"/>
      <c r="F25" s="330"/>
      <c r="G25" s="331"/>
      <c r="H25" s="413"/>
      <c r="I25" s="414"/>
      <c r="J25" s="414"/>
      <c r="K25" s="415"/>
    </row>
    <row r="26" spans="1:27" ht="63.75" customHeight="1" x14ac:dyDescent="0.2">
      <c r="A26" s="393"/>
      <c r="B26" s="413"/>
      <c r="C26" s="414"/>
      <c r="D26" s="415"/>
      <c r="E26" s="132"/>
      <c r="F26" s="332"/>
      <c r="G26" s="333"/>
      <c r="H26" s="416"/>
      <c r="I26" s="417"/>
      <c r="J26" s="417"/>
      <c r="K26" s="418"/>
    </row>
    <row r="27" spans="1:27" ht="29.25" customHeight="1" x14ac:dyDescent="0.2">
      <c r="A27" s="394"/>
      <c r="B27" s="416"/>
      <c r="C27" s="417"/>
      <c r="D27" s="418"/>
      <c r="E27" s="132"/>
      <c r="F27" s="315" t="s">
        <v>154</v>
      </c>
      <c r="G27" s="401"/>
      <c r="H27" s="402"/>
      <c r="I27" s="402"/>
      <c r="J27" s="402"/>
      <c r="K27" s="403"/>
    </row>
    <row r="28" spans="1:27" ht="30" customHeight="1" x14ac:dyDescent="0.2">
      <c r="A28" s="395" t="s">
        <v>174</v>
      </c>
      <c r="B28" s="396"/>
      <c r="C28" s="396"/>
      <c r="D28" s="397"/>
      <c r="E28" s="132"/>
      <c r="F28" s="404" t="s">
        <v>175</v>
      </c>
      <c r="G28" s="405"/>
      <c r="H28" s="405"/>
      <c r="I28" s="405"/>
      <c r="J28" s="405"/>
      <c r="K28" s="406"/>
    </row>
    <row r="29" spans="1:27" ht="35.25" customHeight="1" x14ac:dyDescent="0.2">
      <c r="A29" s="398"/>
      <c r="B29" s="399"/>
      <c r="C29" s="399"/>
      <c r="D29" s="400"/>
      <c r="E29" s="132"/>
      <c r="F29" s="407"/>
      <c r="G29" s="408"/>
      <c r="H29" s="408"/>
      <c r="I29" s="408"/>
      <c r="J29" s="408"/>
      <c r="K29" s="409"/>
    </row>
    <row r="30" spans="1:27" x14ac:dyDescent="0.2">
      <c r="E30" s="132"/>
    </row>
    <row r="31" spans="1:27" x14ac:dyDescent="0.2">
      <c r="E31" s="132"/>
    </row>
    <row r="37" ht="14.25" customHeight="1" x14ac:dyDescent="0.2"/>
    <row r="38" ht="14.25" customHeight="1" x14ac:dyDescent="0.2"/>
  </sheetData>
  <mergeCells count="19">
    <mergeCell ref="M10:P10"/>
    <mergeCell ref="A10:K10"/>
    <mergeCell ref="A19:D19"/>
    <mergeCell ref="B8:C8"/>
    <mergeCell ref="B3:C3"/>
    <mergeCell ref="B4:C4"/>
    <mergeCell ref="B5:C5"/>
    <mergeCell ref="B6:C6"/>
    <mergeCell ref="B7:C7"/>
    <mergeCell ref="B16:E16"/>
    <mergeCell ref="A23:A27"/>
    <mergeCell ref="F21:G26"/>
    <mergeCell ref="A28:D29"/>
    <mergeCell ref="F27:K27"/>
    <mergeCell ref="F28:K29"/>
    <mergeCell ref="B24:D27"/>
    <mergeCell ref="H22:K26"/>
    <mergeCell ref="B23:D23"/>
    <mergeCell ref="H21:K21"/>
  </mergeCells>
  <dataValidations count="1">
    <dataValidation type="list" allowBlank="1" showInputMessage="1" showErrorMessage="1" sqref="E12:E15" xr:uid="{00000000-0002-0000-0500-000000000000}">
      <formula1>"public,privé"</formula1>
    </dataValidation>
  </dataValidations>
  <pageMargins left="0.4" right="0.41" top="0.75" bottom="0.75" header="0.3" footer="0.3"/>
  <pageSetup paperSize="9" scale="62" fitToHeight="0"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activeCell="B14" sqref="B14"/>
    </sheetView>
  </sheetViews>
  <sheetFormatPr baseColWidth="10" defaultRowHeight="14.25" x14ac:dyDescent="0.2"/>
  <cols>
    <col min="1" max="1" width="43.75" customWidth="1"/>
    <col min="2" max="2" width="34.625" bestFit="1" customWidth="1"/>
    <col min="3" max="3" width="32" bestFit="1" customWidth="1"/>
  </cols>
  <sheetData>
    <row r="1" spans="1:3" ht="15" x14ac:dyDescent="0.25">
      <c r="A1" s="24" t="s">
        <v>90</v>
      </c>
    </row>
    <row r="3" spans="1:3" x14ac:dyDescent="0.2">
      <c r="A3" s="49" t="s">
        <v>75</v>
      </c>
      <c r="B3" s="51" t="s">
        <v>78</v>
      </c>
      <c r="C3" s="51" t="s">
        <v>79</v>
      </c>
    </row>
    <row r="4" spans="1:3" x14ac:dyDescent="0.2">
      <c r="A4" s="50" t="s">
        <v>76</v>
      </c>
      <c r="B4" s="51">
        <v>4890.8525202240198</v>
      </c>
      <c r="C4" s="51">
        <v>0</v>
      </c>
    </row>
    <row r="5" spans="1:3" x14ac:dyDescent="0.2">
      <c r="A5" s="50" t="s">
        <v>8</v>
      </c>
      <c r="B5" s="51">
        <v>513724.76999999996</v>
      </c>
      <c r="C5" s="51">
        <v>0</v>
      </c>
    </row>
    <row r="6" spans="1:3" x14ac:dyDescent="0.2">
      <c r="A6" s="50" t="s">
        <v>19</v>
      </c>
      <c r="B6" s="51">
        <v>49080.289999999994</v>
      </c>
      <c r="C6" s="51">
        <v>0</v>
      </c>
    </row>
    <row r="7" spans="1:3" x14ac:dyDescent="0.2">
      <c r="A7" s="50" t="s">
        <v>52</v>
      </c>
      <c r="B7" s="51">
        <v>7362.0434999999989</v>
      </c>
      <c r="C7" s="51">
        <v>0</v>
      </c>
    </row>
    <row r="8" spans="1:3" x14ac:dyDescent="0.2">
      <c r="A8" s="50" t="s">
        <v>77</v>
      </c>
      <c r="B8" s="51">
        <v>575057.95602022402</v>
      </c>
      <c r="C8" s="51">
        <v>0</v>
      </c>
    </row>
  </sheetData>
  <pageMargins left="0.7" right="0.7" top="0.75" bottom="0.75" header="0.3" footer="0.3"/>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4"/>
  <sheetViews>
    <sheetView workbookViewId="0">
      <selection activeCell="B14" sqref="B14"/>
    </sheetView>
  </sheetViews>
  <sheetFormatPr baseColWidth="10" defaultRowHeight="14.25" x14ac:dyDescent="0.2"/>
  <cols>
    <col min="1" max="1" width="53.625" bestFit="1" customWidth="1"/>
  </cols>
  <sheetData>
    <row r="1" spans="1:1" ht="15" x14ac:dyDescent="0.25">
      <c r="A1" s="24" t="s">
        <v>56</v>
      </c>
    </row>
    <row r="2" spans="1:1" x14ac:dyDescent="0.2">
      <c r="A2" s="1" t="s">
        <v>19</v>
      </c>
    </row>
    <row r="3" spans="1:1" x14ac:dyDescent="0.2">
      <c r="A3" s="1" t="s">
        <v>8</v>
      </c>
    </row>
    <row r="4" spans="1:1" x14ac:dyDescent="0.2">
      <c r="A4" s="1" t="s">
        <v>44</v>
      </c>
    </row>
    <row r="5" spans="1:1" x14ac:dyDescent="0.2">
      <c r="A5" s="1" t="s">
        <v>46</v>
      </c>
    </row>
    <row r="6" spans="1:1" x14ac:dyDescent="0.2">
      <c r="A6" s="1" t="s">
        <v>47</v>
      </c>
    </row>
    <row r="7" spans="1:1" x14ac:dyDescent="0.2">
      <c r="A7" s="1" t="s">
        <v>48</v>
      </c>
    </row>
    <row r="8" spans="1:1" x14ac:dyDescent="0.2">
      <c r="A8" s="1" t="s">
        <v>49</v>
      </c>
    </row>
    <row r="9" spans="1:1" x14ac:dyDescent="0.2">
      <c r="A9" s="1" t="s">
        <v>52</v>
      </c>
    </row>
    <row r="10" spans="1:1" x14ac:dyDescent="0.2">
      <c r="A10" s="1" t="s">
        <v>50</v>
      </c>
    </row>
    <row r="11" spans="1:1" x14ac:dyDescent="0.2">
      <c r="A11" s="1" t="s">
        <v>51</v>
      </c>
    </row>
    <row r="12" spans="1:1" x14ac:dyDescent="0.2">
      <c r="A12" s="1" t="s">
        <v>53</v>
      </c>
    </row>
    <row r="13" spans="1:1" x14ac:dyDescent="0.2">
      <c r="A13" s="1" t="s">
        <v>45</v>
      </c>
    </row>
    <row r="14" spans="1:1" x14ac:dyDescent="0.2">
      <c r="A14"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9</vt:i4>
      </vt:variant>
    </vt:vector>
  </HeadingPairs>
  <TitlesOfParts>
    <vt:vector size="18" baseType="lpstr">
      <vt:lpstr>Notice</vt:lpstr>
      <vt:lpstr>Dépenses</vt:lpstr>
      <vt:lpstr>Détail - Personnels</vt:lpstr>
      <vt:lpstr>Détail - Déplacements</vt:lpstr>
      <vt:lpstr>Détail - Travaux</vt:lpstr>
      <vt:lpstr>Contrib en nature</vt:lpstr>
      <vt:lpstr>Ressources</vt:lpstr>
      <vt:lpstr>Récap par catégorie de dépense</vt:lpstr>
      <vt:lpstr>Liste catégories de dépenses</vt:lpstr>
      <vt:lpstr>'Détail - Déplacements'!Impression_des_titres</vt:lpstr>
      <vt:lpstr>'Détail - Personnels'!Impression_des_titres</vt:lpstr>
      <vt:lpstr>'Détail - Travaux'!Impression_des_titres</vt:lpstr>
      <vt:lpstr>Dépenses!Zone_d_impression</vt:lpstr>
      <vt:lpstr>'Détail - Déplacements'!Zone_d_impression</vt:lpstr>
      <vt:lpstr>'Détail - Personnels'!Zone_d_impression</vt:lpstr>
      <vt:lpstr>'Détail - Travaux'!Zone_d_impression</vt:lpstr>
      <vt:lpstr>Notice!Zone_d_impression</vt:lpstr>
      <vt:lpstr>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Chappaz Amélie</dc:creator>
  <cp:lastModifiedBy>SANCHEZ Elvina</cp:lastModifiedBy>
  <cp:lastPrinted>2023-06-15T08:53:28Z</cp:lastPrinted>
  <dcterms:created xsi:type="dcterms:W3CDTF">2016-07-18T14:00:05Z</dcterms:created>
  <dcterms:modified xsi:type="dcterms:W3CDTF">2024-09-06T12:52:55Z</dcterms:modified>
</cp:coreProperties>
</file>